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showInkAnnotation="0" autoCompressPictures="0"/>
  <mc:AlternateContent xmlns:mc="http://schemas.openxmlformats.org/markup-compatibility/2006">
    <mc:Choice Requires="x15">
      <x15ac:absPath xmlns:x15ac="http://schemas.microsoft.com/office/spreadsheetml/2010/11/ac" url="C:\Users\Déborah Ysewyn\AppData\Local\Temp\Transmission-cycle-2-3\Transmission cycle 2 3\"/>
    </mc:Choice>
  </mc:AlternateContent>
  <xr:revisionPtr revIDLastSave="0" documentId="13_ncr:1_{25CE991E-A1A6-4EE0-B2A5-987CD46CE530}" xr6:coauthVersionLast="46" xr6:coauthVersionMax="46" xr10:uidLastSave="{00000000-0000-0000-0000-000000000000}"/>
  <bookViews>
    <workbookView xWindow="5556" yWindow="468" windowWidth="17292" windowHeight="11892" tabRatio="500" xr2:uid="{00000000-000D-0000-FFFF-FFFF00000000}"/>
  </bookViews>
  <sheets>
    <sheet name="Mon élève" sheetId="10" r:id="rId1"/>
    <sheet name="Feuil4" sheetId="12" state="hidden" r:id="rId2"/>
    <sheet name="dans ma classe" sheetId="11" r:id="rId3"/>
    <sheet name="PPRE" sheetId="9" r:id="rId4"/>
    <sheet name="DIB" sheetId="1" r:id="rId5"/>
    <sheet name="observables" sheetId="8" state="hidden" r:id="rId6"/>
    <sheet name="A Sensori Moteur" sheetId="2" r:id="rId7"/>
    <sheet name="B psycho affectif" sheetId="3" r:id="rId8"/>
    <sheet name="C psycho Social" sheetId="4" r:id="rId9"/>
    <sheet name="D Cognitif" sheetId="5" r:id="rId10"/>
    <sheet name="E Relation au Savoir" sheetId="6" r:id="rId11"/>
    <sheet name="F Instrumental" sheetId="7" r:id="rId12"/>
  </sheets>
  <externalReferences>
    <externalReference r:id="rId13"/>
  </externalReferences>
  <definedNames>
    <definedName name="_Hlt25326971" localSheetId="6">'A Sensori Moteur'!#REF!</definedName>
    <definedName name="_Hlt25326971" localSheetId="7">'B psycho affectif'!#REF!</definedName>
    <definedName name="_Hlt25326971" localSheetId="8">'C psycho Social'!#REF!</definedName>
    <definedName name="_Hlt25326971" localSheetId="9">'D Cognitif'!#REF!</definedName>
    <definedName name="_Hlt25326971" localSheetId="10">'E Relation au Savoir'!$A$40</definedName>
    <definedName name="_Hlt25326971" localSheetId="11">'F Instrumental'!#REF!</definedName>
    <definedName name="autonomie">'D Cognitif'!$B$185</definedName>
    <definedName name="autonomie_affective">'B psycho affectif'!$B$33</definedName>
    <definedName name="communiquer_ecrit">'D Cognitif'!$B$58</definedName>
    <definedName name="communiquer_oral">'D Cognitif'!$B$31</definedName>
    <definedName name="communiquer_procedures">'F Instrumental'!$B$68</definedName>
    <definedName name="coordi_motice">'A Sensori Moteur'!$B$5</definedName>
    <definedName name="emotions">'B psycho affectif'!$B$84</definedName>
    <definedName name="entendre">'A Sensori Moteur'!$B$71</definedName>
    <definedName name="estimedesoi">'B psycho affectif'!$B$4</definedName>
    <definedName name="fatigabilite">'D Cognitif'!$B$145</definedName>
    <definedName name="fragilité">'Mon élève'!$H$99</definedName>
    <definedName name="inferences">'F Instrumental'!$B$48</definedName>
    <definedName name="lire">'D Cognitif'!$B$81</definedName>
    <definedName name="memoriser">'D Cognitif'!$B$3</definedName>
    <definedName name="mobilisation">'F Instrumental'!$B$29</definedName>
    <definedName name="motricite_fine">'A Sensori Moteur'!$B$27</definedName>
    <definedName name="nombres">'D Cognitif'!$B$107</definedName>
    <definedName name="parler">'A Sensori Moteur'!$B$51</definedName>
    <definedName name="prise_informations">'F Instrumental'!$B$3</definedName>
    <definedName name="projection">'B psycho affectif'!$B$61</definedName>
    <definedName name="relations_autrui">'C psycho Social'!$B$22</definedName>
    <definedName name="respecter_regles">'C psycho Social'!$B$3</definedName>
    <definedName name="sens_activite">'E Relation au Savoir'!$B$27</definedName>
    <definedName name="sens_ecole">'E Relation au Savoir'!$B$3</definedName>
    <definedName name="sorienter_espace">'D Cognitif'!$B$229</definedName>
    <definedName name="sorienter_temps">'D Cognitif'!$B$213</definedName>
    <definedName name="vitesse">'D Cognitif'!$B$165</definedName>
    <definedName name="voir">'A Sensori Moteur'!$B$91</definedName>
    <definedName name="_xlnm.Print_Area" localSheetId="3">PPRE!$A$2:$Q$19</definedName>
  </definedNames>
  <calcPr calcId="181029"/>
  <extLst>
    <ext xmlns:mx="http://schemas.microsoft.com/office/mac/excel/2008/main" uri="{7523E5D3-25F3-A5E0-1632-64F254C22452}">
      <mx:ArchID Flags="2"/>
    </ext>
  </extLst>
</workbook>
</file>

<file path=xl/calcChain.xml><?xml version="1.0" encoding="utf-8"?>
<calcChain xmlns="http://schemas.openxmlformats.org/spreadsheetml/2006/main">
  <c r="B43" i="10" l="1"/>
  <c r="A3" i="12"/>
  <c r="A4" i="12"/>
  <c r="A5" i="12"/>
  <c r="A6" i="12"/>
  <c r="A7" i="12"/>
  <c r="A8" i="12"/>
  <c r="A9" i="12"/>
  <c r="A10" i="12"/>
  <c r="A11" i="12"/>
  <c r="A12" i="12"/>
  <c r="A13" i="12"/>
  <c r="A14" i="12"/>
  <c r="A15" i="12"/>
  <c r="A16" i="12"/>
  <c r="A17" i="12"/>
  <c r="A18" i="12"/>
  <c r="A19" i="12"/>
  <c r="A20" i="12"/>
  <c r="A21" i="12"/>
  <c r="A22" i="12"/>
  <c r="A23" i="12"/>
  <c r="A24" i="12"/>
  <c r="A25" i="12"/>
  <c r="A26" i="12"/>
  <c r="A27" i="12"/>
  <c r="A28" i="12"/>
  <c r="A29" i="12"/>
  <c r="A30" i="12"/>
  <c r="A31" i="12"/>
  <c r="A2" i="12"/>
  <c r="M99" i="10" l="1"/>
  <c r="A29" i="10"/>
  <c r="B26" i="10"/>
  <c r="L2" i="9"/>
  <c r="E2" i="11"/>
  <c r="B3" i="1"/>
  <c r="G54" i="1"/>
  <c r="G52" i="1"/>
  <c r="G50" i="1"/>
  <c r="G48" i="1"/>
  <c r="G46" i="1"/>
  <c r="G37" i="1"/>
  <c r="G31" i="1"/>
  <c r="G29" i="1"/>
  <c r="G25" i="1"/>
  <c r="G23" i="1"/>
  <c r="G21" i="1"/>
  <c r="G19" i="1"/>
  <c r="G15" i="1"/>
  <c r="G13" i="1"/>
  <c r="G11" i="1"/>
  <c r="G9" i="1"/>
  <c r="G7" i="1"/>
  <c r="P112" i="10" l="1"/>
  <c r="P106" i="10"/>
  <c r="F116" i="10"/>
  <c r="E116" i="10" s="1"/>
  <c r="F110" i="10"/>
  <c r="E110" i="10" s="1"/>
  <c r="F104" i="10"/>
  <c r="J41" i="10"/>
  <c r="B42" i="10"/>
  <c r="O35" i="10"/>
  <c r="O31" i="10"/>
  <c r="F111" i="10"/>
  <c r="P111" i="10"/>
  <c r="P105" i="10"/>
  <c r="O105" i="10" s="1"/>
  <c r="F114" i="10"/>
  <c r="F108" i="10"/>
  <c r="F103" i="10"/>
  <c r="H41" i="10"/>
  <c r="G41" i="10" s="1"/>
  <c r="B41" i="10"/>
  <c r="O34" i="10"/>
  <c r="P103" i="10"/>
  <c r="O103" i="10" s="1"/>
  <c r="F105" i="10"/>
  <c r="E105" i="10" s="1"/>
  <c r="D41" i="10"/>
  <c r="O32" i="10"/>
  <c r="P110" i="10"/>
  <c r="O110" i="10" s="1"/>
  <c r="P104" i="10"/>
  <c r="O104" i="10" s="1"/>
  <c r="F113" i="10"/>
  <c r="E113" i="10" s="1"/>
  <c r="F107" i="10"/>
  <c r="E107" i="10" s="1"/>
  <c r="N41" i="10"/>
  <c r="F41" i="10"/>
  <c r="E41" i="10" s="1"/>
  <c r="O37" i="10"/>
  <c r="O33" i="10"/>
  <c r="P109" i="10"/>
  <c r="L41" i="10"/>
  <c r="K41" i="10" s="1"/>
  <c r="O36" i="10"/>
  <c r="E114" i="10"/>
  <c r="O111" i="10"/>
  <c r="C35" i="1"/>
  <c r="A41" i="10"/>
  <c r="C13" i="1"/>
  <c r="I41" i="10"/>
  <c r="C63" i="1"/>
  <c r="C41" i="10"/>
  <c r="M41" i="10"/>
  <c r="O112" i="10"/>
  <c r="E111" i="10"/>
  <c r="O106" i="10"/>
  <c r="O109" i="10"/>
  <c r="E104" i="10"/>
  <c r="E103" i="10"/>
  <c r="E108" i="10"/>
  <c r="E11" i="11" l="1"/>
  <c r="C26" i="1"/>
  <c r="E9" i="11"/>
  <c r="E12" i="11"/>
  <c r="C46" i="1"/>
  <c r="E16" i="11"/>
  <c r="C72" i="1"/>
  <c r="E13" i="11"/>
  <c r="E10" i="11"/>
  <c r="E15" i="11"/>
  <c r="E14" i="11"/>
</calcChain>
</file>

<file path=xl/sharedStrings.xml><?xml version="1.0" encoding="utf-8"?>
<sst xmlns="http://schemas.openxmlformats.org/spreadsheetml/2006/main" count="1024" uniqueCount="545">
  <si>
    <t>Indicateur</t>
  </si>
  <si>
    <t>1. Coordination motrice globale</t>
  </si>
  <si>
    <t>Observations</t>
  </si>
  <si>
    <t>Cocher si significatif</t>
  </si>
  <si>
    <t>Est souvent maladroit (laisse tomber ses affaires, se cogne…)</t>
  </si>
  <si>
    <t>Est lent dans ses gestes</t>
  </si>
  <si>
    <t>Est maladroit dans les activités physiques et sportives (sauter, courir, lancer...)</t>
  </si>
  <si>
    <t>Manque de coordination dans ses mouvements</t>
  </si>
  <si>
    <t>Est rapidement fatigable</t>
  </si>
  <si>
    <t xml:space="preserve">Adaptations aux besoins éventuels </t>
  </si>
  <si>
    <t>Adaptations mobilisées</t>
  </si>
  <si>
    <t>(cocher la période)</t>
  </si>
  <si>
    <t>Réorganisation de l’espace de travail de l’élève (espace aéré, paravent)</t>
  </si>
  <si>
    <t>Adaptation du temps et/ou de la quantité de travail demandé</t>
  </si>
  <si>
    <t>Temps pratique de l’EPS respecté</t>
  </si>
  <si>
    <t xml:space="preserve">Orientation vers un bilan médical (ergothérapeute, psychomotricien...) </t>
  </si>
  <si>
    <t>Bilan éventuel des adaptations mobilisées</t>
  </si>
  <si>
    <t>Bilan des adaptations mobilisées :</t>
  </si>
  <si>
    <t>A / Le fonctionnement sensori-moteur</t>
  </si>
  <si>
    <t>2. Motricité fine</t>
  </si>
  <si>
    <t>N’effectue pas seul ou difficilement les actes de la vie quotidienne</t>
  </si>
  <si>
    <t>Tenue et utilisation difficile des outils (crayon, ciseaux, règle, colle...)</t>
  </si>
  <si>
    <t>Écriture illisible</t>
  </si>
  <si>
    <t>Écriture coûteuse en énergie, se fatigue rapidement</t>
  </si>
  <si>
    <t>Adaptations aux besoins éventuels</t>
  </si>
  <si>
    <t>Passer par le corps pour enseigner le graphisme (parcours de motricité, tracer des lettres dans le sable, lettres rugueuses...)</t>
  </si>
  <si>
    <t>Enseigner explicitement l'utilisation des outils</t>
  </si>
  <si>
    <t>Méthode Dumont (cf Livre : Le geste d'écriture D.Dumont)</t>
  </si>
  <si>
    <t>Guider verbalement le tracé des lettres (Méthode Jeannot)</t>
  </si>
  <si>
    <t>Mobiliser les articulations en revenant sur des grands supports</t>
  </si>
  <si>
    <t>Adapter les outils (guide doigts, lignage, épaisseur et nature du crayon...) → Faciliter l'écriture manuscrite</t>
  </si>
  <si>
    <t>Alléger la charge de l'écrit (donner les traces écrites, textes à trous)</t>
  </si>
  <si>
    <t>Orientation vers un bilan médical (ergothérapeute...)</t>
  </si>
  <si>
    <t>3. Parler</t>
  </si>
  <si>
    <t>Ne parle pas</t>
  </si>
  <si>
    <t>A des difficultés d’élocution (lenteur, prononciation, bégaiement…)</t>
  </si>
  <si>
    <t>Communication sans langage</t>
  </si>
  <si>
    <t>Autorise des restitutions écrites, individuelles</t>
  </si>
  <si>
    <t>Laisser le temps à l'enfant de s'exprimer</t>
  </si>
  <si>
    <t>Orientation vers un bilan médical (orthophoniste)</t>
  </si>
  <si>
    <t>4. Entendre (percevoir les sons et comprendre)</t>
  </si>
  <si>
    <t>Parle très fort</t>
  </si>
  <si>
    <t>Semble gêné par le bruit</t>
  </si>
  <si>
    <t>Ne comprend pas quand l'interlocuteur est dos tourné ; réponses inadaptées</t>
  </si>
  <si>
    <t>Approches de type Borel-Maisonny</t>
  </si>
  <si>
    <t>Placer l'élève de manière à ce qu'il puisse entendre mais aussi voir le visage de l'enseignant</t>
  </si>
  <si>
    <t>Repenser la communication avec l'élève qui a des troubles des fonctions auditives</t>
  </si>
  <si>
    <t>Orientation vers un bilan médical (ORL, infirmière scolaire)</t>
  </si>
  <si>
    <t>5. Voir (distinguer et identifier)</t>
  </si>
  <si>
    <t>Ne repère pas et ne suit pas les lignes du cahier</t>
  </si>
  <si>
    <t>Perçoit mal les contrastes ou les couleurs</t>
  </si>
  <si>
    <t>Plisse les yeux, maux de tête</t>
  </si>
  <si>
    <t>Approche sa feuille ou son cahier très près des yeux, difficultés à lire</t>
  </si>
  <si>
    <t>Orientation vers un bilan médical (ophtalmologiste, infirmière scolaire)</t>
  </si>
  <si>
    <t>Adaptation des supports collectifs et individuels (taille, contraste, espaces…)</t>
  </si>
  <si>
    <t>Donner un exemplaire des textes à copier pour que l'élève le place à côté de lui</t>
  </si>
  <si>
    <t>Placer l'élève face au tableau</t>
  </si>
  <si>
    <t>B / Le fonctionnement psycho-affectif</t>
  </si>
  <si>
    <t>6. L’estime de soi</t>
  </si>
  <si>
    <t>N’a pas confiance dans ses capacités , anticipe l’échec : se définit comme incapable d’effectuer la tâche demandée à sa portée, n’entre pas dans la tâche</t>
  </si>
  <si>
    <t>N’identifie pas ses réussites</t>
  </si>
  <si>
    <t>Peur d’apprendre: n’ose pas se lancer pas dans des activités nouvelles ou difficiles</t>
  </si>
  <si>
    <t>Manque de persévérance dans la tâche (gestion de la difficulté)</t>
  </si>
  <si>
    <t>Mettre l élève en situation de réussite, valoriser les réussites (ex pourcentage de réussite en dictée, cahier de réussite)</t>
  </si>
  <si>
    <t>Encourager l’élève</t>
  </si>
  <si>
    <t>Mettre l’élève en situation d’avoir une utilité sociale, valoriser les compétences transversales (ex échanges réciproques des savoirs, savoir faire, savoir être, permettre un exposé sur ses centres d’intérêt)</t>
  </si>
  <si>
    <t>Travailler l’estime de soi à partir du groupe (ex pédagogie du projet, de la coopération)</t>
  </si>
  <si>
    <t>Aider à entrer dans la tâche, à la mener à son terme, à la mener en autonomie, à la réalisation d’une tâche complexe, à persévérer dans la tâche (ex utilisation d’un sablier pour le travail en autonomie)</t>
  </si>
  <si>
    <t>prise d'indices visuels / visualisation du temps</t>
  </si>
  <si>
    <t>décomposer une tâche</t>
  </si>
  <si>
    <t>Permettre des temps de récupération (ex billet de pause)</t>
  </si>
  <si>
    <t>Dédramatiser l’erreur</t>
  </si>
  <si>
    <t xml:space="preserve">Favoriser l’expression de l’élève autour de ses apprentissages </t>
  </si>
  <si>
    <t>journal des apprentissages</t>
  </si>
  <si>
    <t>Soutien affectif, cadre bienveillant : renforcement positif</t>
  </si>
  <si>
    <t>7. L’autonomie affective</t>
  </si>
  <si>
    <t>Manque de capacité à travailler seul</t>
  </si>
  <si>
    <t>Déstabilisé lors des changements (adulte, lieu, emploi du temps...)</t>
  </si>
  <si>
    <t>Manque de capacité à penser seul</t>
  </si>
  <si>
    <t>Manque de capacité d’initiative</t>
  </si>
  <si>
    <t>Manque de capacité à avoir un avis ou à faire des choix</t>
  </si>
  <si>
    <t>Valoriser les réussites</t>
  </si>
  <si>
    <t>Alléger la quantité de travail en valorisant la qualité</t>
  </si>
  <si>
    <t>Anticiper au maximum les changements</t>
  </si>
  <si>
    <t>Emploi du temps visuel affiché (individuel ou collectif)</t>
  </si>
  <si>
    <t>Présenter le déroulement de la demi-journée ou de la journée</t>
  </si>
  <si>
    <t>Responsabiliser, donner un rôle concret dans la vie de classe</t>
  </si>
  <si>
    <t>Inciter à utiliser les outils méthodologiques</t>
  </si>
  <si>
    <t xml:space="preserve">Accompagner l’engagement dans la tâche </t>
  </si>
  <si>
    <t>8. La projection</t>
  </si>
  <si>
    <t>Ne comprend pas que l'apprentissage nécessite du temps</t>
  </si>
  <si>
    <t>N’accepte pas la frustration</t>
  </si>
  <si>
    <t>N’ose pas prendre de risques</t>
  </si>
  <si>
    <t>Enseignement explicite de chaque discipline (annoncer les objectifs, donner du sens)</t>
  </si>
  <si>
    <t>Créer le besoin, démarrer les apprentissages par des questionnements</t>
  </si>
  <si>
    <t>Relier les apprentissages à la réalité</t>
  </si>
  <si>
    <t>Retours méta-cognitifs en fin de séance ou en fin de journée (Aujourd'hui j'ai appris à...)</t>
  </si>
  <si>
    <t>Aider l'élève à gérer la frustration</t>
  </si>
  <si>
    <t>Permettre à l'élève de visualiser ses réussites</t>
  </si>
  <si>
    <t>9. La maîtrise des émotions</t>
  </si>
  <si>
    <t>Intensité : les émotions sont ressenties et exprimées très fortement ou au contraire intériorisées.</t>
  </si>
  <si>
    <t>Contrôle : ne maîtrise pas ses émotions et n’est pas réceptif aux tentatives de régulation ou aux apprentissages</t>
  </si>
  <si>
    <t>Expression : passe par les actes ou présence effacée, la verbalisation est difficile</t>
  </si>
  <si>
    <t>Prise en charge par toute l’équipe enseignante</t>
  </si>
  <si>
    <t>Identifier les déclencheurs, anticiper une crise</t>
  </si>
  <si>
    <t>Enseigner explicitement le vocabulaire des émotions, leurs manifestations, leurs variations</t>
  </si>
  <si>
    <t>Proposer des outils pour exprimer ses émotions (la roue des émotions, le tableau des émotions)</t>
  </si>
  <si>
    <t>Prévenir le débordement émotionnel, réguler le stress</t>
  </si>
  <si>
    <t>Supports d’expression de ses émotions (activités artistiques, écriture...)</t>
  </si>
  <si>
    <t xml:space="preserve">Permettre à l'élève de visualiser et de manipuler son emploi du temps. Structurer les temps d'activité. </t>
  </si>
  <si>
    <t>Visualiser la durée de l'activité (timer)</t>
  </si>
  <si>
    <t>Aménager l’emploi du temps</t>
  </si>
  <si>
    <t>C / Le fonctionnement psycho-social</t>
  </si>
  <si>
    <t>10. Respecter les règles de vie</t>
  </si>
  <si>
    <t>Ne connait pas le cadre de fonctionnement de la classe, les codes sociaux</t>
  </si>
  <si>
    <t>Ne respecte pas les règles établies</t>
  </si>
  <si>
    <t>N’accepte pas les contraintes</t>
  </si>
  <si>
    <t>Ne comprend pas et n’accepte pas les sanctions</t>
  </si>
  <si>
    <t>règles et codes du vivre ensemble / la compréhension des règles de la classe / la règle en contexte scolaire</t>
  </si>
  <si>
    <t>Développer des méthodes et démarches : le débat argumenté, les dilemmes moraux, la discussion à visée philosophique, les conseils d’élèves et la technique des messages clairs (cf ressources d’accompagnement du programme d’EMC).</t>
  </si>
  <si>
    <t>le débat au cycle 3</t>
  </si>
  <si>
    <t>11. Avoir des relations avec autrui conformes aux règles sociales</t>
  </si>
  <si>
    <t>Est isolé ou s’isole, ne joue pas avec ses camarades</t>
  </si>
  <si>
    <t>N’a pas une relation adaptée avec l’adulte (comportement, langage)</t>
  </si>
  <si>
    <t>Ne sollicite pas et ne répond pas aux sollicitations</t>
  </si>
  <si>
    <t>Ne comprend pas les sentiments et ressentis des autres</t>
  </si>
  <si>
    <t>Proposer des activités collectives sécurisantes</t>
  </si>
  <si>
    <t>- activités ritualisées</t>
  </si>
  <si>
    <t>- formation des groupes selon les affinités</t>
  </si>
  <si>
    <t>ajustement de la posture de l'enseignant</t>
  </si>
  <si>
    <t>Permettre d’exprimer ses émotions (écrit, dessin…)</t>
  </si>
  <si>
    <t>apprendre à gérer ses émotions</t>
  </si>
  <si>
    <t>Développer l’empathie par l’expression des sentiments de l’autre (messages clairs)</t>
  </si>
  <si>
    <t>S’assurer que l’élève ne soit pas ou ne sente pas harcelé</t>
  </si>
  <si>
    <t>D / Le fonctionnement cognitif</t>
  </si>
  <si>
    <t>12. Mémoriser</t>
  </si>
  <si>
    <t>Ne mémorise pas ses poésies et ses tables d’additions (mémoire à long terme)</t>
  </si>
  <si>
    <t>A besoin d’un rappel de la consigne 2-3 min après le début de l’activité. (mémoire de travail)</t>
  </si>
  <si>
    <t>N’utilise pas les stratégies de mémorisation proposées</t>
  </si>
  <si>
    <t>Ne réactive pas ses connaissances antérieures</t>
  </si>
  <si>
    <t>Proposer différentes stratégies de mémorisation : visuel, auditif, kinesthésique</t>
  </si>
  <si>
    <t>Laisser des supports d’aide à disposition : référents sons, tables, cartes mentales...</t>
  </si>
  <si>
    <t>Apprendre l’utilisation des supports d’aide à la mémorisation</t>
  </si>
  <si>
    <t>Décomposer la tâche / éviter la double-consigne</t>
  </si>
  <si>
    <t>Assurer des temps de reformulation et d’évocation</t>
  </si>
  <si>
    <t>Proposer un enseignement explicite du fonctionnement du cerveau</t>
  </si>
  <si>
    <t>Prioriser la compétence objet d’apprentissage en prenant en charge les tâches annexes (ex : accepter les écrits transitoires en calcul mental)</t>
  </si>
  <si>
    <t>13. S’exprimer et communiquer à l’oral</t>
  </si>
  <si>
    <t>Ne communique pas facilement</t>
  </si>
  <si>
    <t>Communique de façon plutôt gestuelle au détriment du verbal</t>
  </si>
  <si>
    <t>Communique uniquement en petits groupes</t>
  </si>
  <si>
    <t>Communique uniquement avec ses camarades</t>
  </si>
  <si>
    <t>Communique uniquement avec les adultes</t>
  </si>
  <si>
    <t>Manque de vocabulaire pour s’exprimer</t>
  </si>
  <si>
    <t>Donner la possibilité de s’exprimer par d’autres moyens (écrits, dessins...)</t>
  </si>
  <si>
    <t>Proposer des activités d’expression (danse, mime, musique, théâtre...)</t>
  </si>
  <si>
    <t>Favoriser des activités en petits groupes ou ateliers</t>
  </si>
  <si>
    <t>Mettre en place des moments de communication duelle avec l’adulte</t>
  </si>
  <si>
    <t>Utiliser des supports visuels pour faciliter la mise en mots</t>
  </si>
  <si>
    <t>Mettre en place des ateliers de langage pour enfants inhibés</t>
  </si>
  <si>
    <t>Favoriser la catégorisation du lexique</t>
  </si>
  <si>
    <t>14. S’exprimer et communiquer à l’écrit</t>
  </si>
  <si>
    <t xml:space="preserve">N’ose pas s’engager dans la production d’écrit </t>
  </si>
  <si>
    <t>Produit un écrit qui manque de cohérence</t>
  </si>
  <si>
    <t>Ne réinvestit pas ses connaissances sur la langue</t>
  </si>
  <si>
    <t>Ritualiser, proposer des gammes d’écriture cycle 2 – cycle 3</t>
  </si>
  <si>
    <t>Aide à la planification</t>
  </si>
  <si>
    <t>Valoriser les écrits courts – cycle 2 - cycle 3</t>
  </si>
  <si>
    <t>Passer par une dictée à l’adulte</t>
  </si>
  <si>
    <t>Utiliser un enregistrement pour aider à la mémorisation</t>
  </si>
  <si>
    <t>Proposer des outils d’aide à la relecture</t>
  </si>
  <si>
    <t>Passer par l’outil numérique</t>
  </si>
  <si>
    <t>15. Lire</t>
  </si>
  <si>
    <t>Les confusions de sons sont nombreuses</t>
  </si>
  <si>
    <t>Diversifier les entrées (visuelles et auditives)</t>
  </si>
  <si>
    <t>Utilisation des gestes Borel-Maisonny (BM), des alphas</t>
  </si>
  <si>
    <t>Proposer des versions audio pour faciliter la compréhension des consignes ou du texte</t>
  </si>
  <si>
    <t>16. Fatigabilité et attention</t>
  </si>
  <si>
    <t>Ne parvient pas à se concentrer et se disperse facilement</t>
  </si>
  <si>
    <t>Peut être attentif uniquement sur certaines activités (orales/écrits, motivation)</t>
  </si>
  <si>
    <t>L’attention existe mais est limitée dans le temps (fatigabilité mentale)</t>
  </si>
  <si>
    <r>
      <t xml:space="preserve">→ </t>
    </r>
    <r>
      <rPr>
        <b/>
        <sz val="10"/>
        <color rgb="FF000000"/>
        <rFont val="Cambria"/>
        <family val="1"/>
      </rPr>
      <t xml:space="preserve">Aménager la durée du temps de travail (possibilité de temps de </t>
    </r>
    <r>
      <rPr>
        <b/>
        <u/>
        <sz val="10"/>
        <color rgb="FF0000FF"/>
        <rFont val="Cambria"/>
        <family val="1"/>
      </rPr>
      <t>repos</t>
    </r>
    <r>
      <rPr>
        <b/>
        <sz val="10"/>
        <color rgb="FF000000"/>
        <rFont val="Cambria"/>
        <family val="1"/>
      </rPr>
      <t xml:space="preserve">, permettre de se déplacer), mais aussi </t>
    </r>
    <r>
      <rPr>
        <b/>
        <u/>
        <sz val="10"/>
        <color rgb="FF0000FF"/>
        <rFont val="Cambria"/>
        <family val="1"/>
      </rPr>
      <t>sa forme</t>
    </r>
    <r>
      <rPr>
        <b/>
        <sz val="10"/>
        <color rgb="FF000000"/>
        <rFont val="Cambria"/>
        <family val="1"/>
      </rPr>
      <t xml:space="preserve"> (alterner oral/ écrit ; phases ludiques ; travail en binôme, …)</t>
    </r>
  </si>
  <si>
    <t>→ Matérialiser le temps de pause (billet de pause par exemple) et en planifier la durée à l’avance</t>
  </si>
  <si>
    <t>Proposer des outils d’aide à la concentration (balles anti-stress, coussins, ballon, élastique aux pieds de table ...)</t>
  </si>
  <si>
    <t>Aménager l’espace de travail (taille du mobilier scolaire, marche, paravent de table, casque anti- bruit, permettre de travailler debout...)</t>
  </si>
  <si>
    <t>Adapter le travail demandé afin qu’il soit accessible tant dans le contenu que dans sa forme</t>
  </si>
  <si>
    <t>17. Vitesse d’exécution</t>
  </si>
  <si>
    <t>Lente</t>
  </si>
  <si>
    <t>Rapide</t>
  </si>
  <si>
    <t>Si lente :</t>
  </si>
  <si>
    <t>Proposer du temps supplémentaire pendant une phase de transition par exemple</t>
  </si>
  <si>
    <t>→ Proposer de réduire la quantité de travail : contrat de base, un exercice à la fois, une consigne à la fois, réduire l’écrit</t>
  </si>
  <si>
    <t>Proposer des exercices d’entrainement et d’automatisation</t>
  </si>
  <si>
    <t>Si rapide :</t>
  </si>
  <si>
    <t>Sensibiliser à la qualité de la production</t>
  </si>
  <si>
    <t>18. Autonomie</t>
  </si>
  <si>
    <t>S’arrête en cours d’activité (fatigue ? sens ? activité trop longue ? exercice inaccessible dans sa forme ou sur le fond?)</t>
  </si>
  <si>
    <t xml:space="preserve">Ne travaille pas sans l’aide de l’adulte </t>
  </si>
  <si>
    <t>Ne sait pas comment faire pour exécuter la tâche</t>
  </si>
  <si>
    <t>Ne peut pas physiquement accomplir la tâche</t>
  </si>
  <si>
    <t>Alléger la quantité de travail (contrat de base, un exercice à la fois, …)</t>
  </si>
  <si>
    <r>
      <t>→</t>
    </r>
    <r>
      <rPr>
        <sz val="12"/>
        <color rgb="FF000000"/>
        <rFont val="Calibri"/>
        <family val="2"/>
        <scheme val="minor"/>
      </rPr>
      <t xml:space="preserve"> </t>
    </r>
    <r>
      <rPr>
        <b/>
        <sz val="10"/>
        <color rgb="FF000000"/>
        <rFont val="Cambria"/>
        <family val="1"/>
      </rPr>
      <t>Adapter les supports en fonction de la difficulté repérée: texte tapuscrit en couleur, aéré, agrandi, …</t>
    </r>
  </si>
  <si>
    <r>
      <t>→</t>
    </r>
    <r>
      <rPr>
        <sz val="12"/>
        <color rgb="FF000000"/>
        <rFont val="Calibri"/>
        <family val="2"/>
        <scheme val="minor"/>
      </rPr>
      <t xml:space="preserve"> </t>
    </r>
    <r>
      <rPr>
        <b/>
        <sz val="10"/>
        <color rgb="FF000000"/>
        <rFont val="Cambria"/>
        <family val="1"/>
      </rPr>
      <t>Proposer des outils d’aide : manipulation, référents personnalisés qui ont du sens pour l’élève</t>
    </r>
  </si>
  <si>
    <t>Matérialiser le temps : temps visualisé</t>
  </si>
  <si>
    <t>Expliciter les démarches à utiliser (de l’explicitation orale vers la création d’un support visuel, décomposer la tâche, donner du sens)</t>
  </si>
  <si>
    <t>Relancer l’élève dans son travail :</t>
  </si>
  <si>
    <t>S’assurer de la compréhension des consignes</t>
  </si>
  <si>
    <t>Valoriser le travail fait, encourager les efforts</t>
  </si>
  <si>
    <t>Faire un point sur ce qu’il reste à faire</t>
  </si>
  <si>
    <t>Passer à la dictée à l’adulte ou en phase orale uniquement si l’élève fatigue</t>
  </si>
  <si>
    <t xml:space="preserve">Adapter les activités  </t>
  </si>
  <si>
    <t>Orientation vers un bilan médical</t>
  </si>
  <si>
    <t>19. S’orienter dans le temps</t>
  </si>
  <si>
    <t>Ne comprend pas et n’utilise pas les marqueurs temporels (calendriers, emplois du temps, horloges…)</t>
  </si>
  <si>
    <t>Ne parvient pas à placer des événements chronologiquement</t>
  </si>
  <si>
    <t>Aides à la structuration du temps (outils : photos ou étiquettes des activités de la classe, emploi du temps à la ½ journée)</t>
  </si>
  <si>
    <t>20. S’orienter dans l’espace</t>
  </si>
  <si>
    <t>Ne se repère pas dans l’espace de l’école</t>
  </si>
  <si>
    <t>Ne connait pas et n’utilise pas le vocabulaire lié à l’espace (devant, au dessus…)</t>
  </si>
  <si>
    <t>N’oriente pas et ne se repère pas sur une feuille, dans un cahier, un livre</t>
  </si>
  <si>
    <t>Passage difficile de l’espace vertical (tableau) à l’espace horizontal (cahier, feuille...)</t>
  </si>
  <si>
    <t>Ne reconnait pas des formes géométriques simples</t>
  </si>
  <si>
    <t>Ne situe pas les objets les uns par rapport aux autres</t>
  </si>
  <si>
    <t xml:space="preserve">Approfondir les activités liées à la maquette et au plan de l’école : </t>
  </si>
  <si>
    <t>déplacement avec un personnage</t>
  </si>
  <si>
    <t>Créer des référents collectifs sur le vocabulaire spatial</t>
  </si>
  <si>
    <t>Faire vivre le vocabulaire dans des situations concrètes</t>
  </si>
  <si>
    <t>Mettre des repères colorés sur les feuilles, les cahiers et les livres (gommettes, post-it, utilisation de la règle, ...)</t>
  </si>
  <si>
    <t>Bilan médical : orthoptiste, ergothérapeute</t>
  </si>
  <si>
    <t>E / La relation au savoir</t>
  </si>
  <si>
    <t>21. Compréhension du sens de l’école et des apprentissages</t>
  </si>
  <si>
    <t>N’a pas de projet d’écolier, ne sait pas pourquoi il va à l’école</t>
  </si>
  <si>
    <t>Ne veut pas venir à l’école (met en place des stratégies d’évitement à la maison, …)</t>
  </si>
  <si>
    <t>Ne mobilise pas ses connaissances et stratégies (fuit l’activité, retarde l’activité…)</t>
  </si>
  <si>
    <t>Adaptations proposées aux besoins éventuels</t>
  </si>
  <si>
    <t>Débat à visée philosophique à partir d’albums par exemple</t>
  </si>
  <si>
    <t>Rencontre avec les parents pour comprendre les raisons de l’évitement</t>
  </si>
  <si>
    <t>Café des parents autour du sens de l’école, participation des parents à des ateliers dans l’école, à la vie de l’école</t>
  </si>
  <si>
    <t>Expliciter le sens des disciplines et leurs interactions</t>
  </si>
  <si>
    <t>Enseigner plus explicitement (partager l’objectif d’apprentissage, bilanter ce qui a été appris)</t>
  </si>
  <si>
    <t>Mettre en place des situations pour créer des conflits socio-cognitifs (confrontation des différentes procédures entre pairs)</t>
  </si>
  <si>
    <t>Développer une pédagogie de projet à l’échelle de l’école</t>
  </si>
  <si>
    <t>22. Compréhension du sens de l’activité</t>
  </si>
  <si>
    <t>Ne s’investit pas dans l’activité</t>
  </si>
  <si>
    <t>« Bâcle » l’activité</t>
  </si>
  <si>
    <t>Ne mobilise pas, ne transfère pas ses connaissances et stratégies</t>
  </si>
  <si>
    <t>N’utilise pas les outils de la classe ni ses outils personnels</t>
  </si>
  <si>
    <t>Copie sur son voisin</t>
  </si>
  <si>
    <t>Développer une pédagogie de projets</t>
  </si>
  <si>
    <t>Utiliser le renforcement positif pour augmenter la motivation</t>
  </si>
  <si>
    <t>Rassurer l’élève sur ses connaissances et stratégies</t>
  </si>
  <si>
    <r>
      <t xml:space="preserve">Amener l’élève à pratiquer le retour réflexif (ex : </t>
    </r>
    <r>
      <rPr>
        <b/>
        <u/>
        <sz val="10"/>
        <color rgb="FF0000FF"/>
        <rFont val="Cambria"/>
        <family val="1"/>
      </rPr>
      <t>journal des apprentissages</t>
    </r>
    <r>
      <rPr>
        <b/>
        <sz val="10"/>
        <color rgb="FF000000"/>
        <rFont val="Cambria"/>
        <family val="1"/>
      </rPr>
      <t xml:space="preserve">, s’appuyer sur les </t>
    </r>
    <r>
      <rPr>
        <b/>
        <u/>
        <sz val="10"/>
        <color rgb="FF0000FF"/>
        <rFont val="Cambria"/>
        <family val="1"/>
      </rPr>
      <t>travaux menés en cycle 1</t>
    </r>
    <r>
      <rPr>
        <b/>
        <sz val="10"/>
        <color rgb="FF000000"/>
        <rFont val="Cambria"/>
        <family val="1"/>
      </rPr>
      <t>)</t>
    </r>
  </si>
  <si>
    <t>Utiliser le schéma vécu-perçu-conçu (s’appuyer davantage sur le vécu de l’élève, lui permettre de faire du lien avec son vécu)</t>
  </si>
  <si>
    <t>F / Le fonctionnement instrumental</t>
  </si>
  <si>
    <t>23. Prise d’informations</t>
  </si>
  <si>
    <t>Ne comprend pas le vocabulaire courant des consignes.</t>
  </si>
  <si>
    <t>Ne parvient pas à répondre à une consigne complexe (double consigne, ..) : manque de méthodologie, d’organisation et de hiérarchisation pour effectuer la tâche.</t>
  </si>
  <si>
    <t>N’est pas entré dans l’écrit.</t>
  </si>
  <si>
    <t>Lecture superficielle des données, oubli de certaines conditions (d’un problème par exemple) , ne fait pas de sens</t>
  </si>
  <si>
    <t>Se précipite dans l’activité sans en percevoir la finalité ou les différentes étapes</t>
  </si>
  <si>
    <t>Ne fait pas le lien avec des situations d’apprentissage similaires</t>
  </si>
  <si>
    <t>→ Proposer une consigne simplifiée, reformuler la consigne (expliquer les mots incompris, donner des synonymes, proposer un exemple), recourir à des supports visuels (pictogrammes)</t>
  </si>
  <si>
    <t>→ Planification de la tâche à l’oral, à l’écrit ensuite (sous forme d’étiquettes pour chaque étape ou consigne, …)</t>
  </si>
  <si>
    <r>
      <t xml:space="preserve">Passage par l’oral (adulte, tutorat, </t>
    </r>
    <r>
      <rPr>
        <b/>
        <u/>
        <sz val="10"/>
        <color rgb="FF0000FF"/>
        <rFont val="Cambria"/>
        <family val="1"/>
      </rPr>
      <t>enregistrement</t>
    </r>
    <r>
      <rPr>
        <b/>
        <sz val="10"/>
        <color rgb="FF000000"/>
        <rFont val="Cambria"/>
        <family val="1"/>
      </rPr>
      <t xml:space="preserve">, </t>
    </r>
    <r>
      <rPr>
        <b/>
        <u/>
        <sz val="10"/>
        <color rgb="FF0000FF"/>
        <rFont val="Cambria"/>
        <family val="1"/>
      </rPr>
      <t>adaptation</t>
    </r>
    <r>
      <rPr>
        <b/>
        <sz val="10"/>
        <color rgb="FFFF0000"/>
        <rFont val="Cambria"/>
        <family val="1"/>
      </rPr>
      <t xml:space="preserve"> </t>
    </r>
    <r>
      <rPr>
        <b/>
        <sz val="10"/>
        <color rgb="FF000000"/>
        <rFont val="Cambria"/>
        <family val="1"/>
      </rPr>
      <t>couleur du document…)</t>
    </r>
  </si>
  <si>
    <t>Reformulation, « se représenter mentalement la situation » mais aussi par manipulation (boîte à problèmes), schématisation, …</t>
  </si>
  <si>
    <t>Reformuler clairement la consigne, la tâche à accomplir, ...</t>
  </si>
  <si>
    <t xml:space="preserve">Apprendre à planifier </t>
  </si>
  <si>
    <t>24. Mobilisation des connaissances</t>
  </si>
  <si>
    <t>Oubli ou difficulté à utiliser les connaissances préalables</t>
  </si>
  <si>
    <t>Ne parvient pas à réutiliser des connaissances ou des stratégies dans un contexte qui diffère</t>
  </si>
  <si>
    <t>N’utilise pas de méthode adaptée</t>
  </si>
  <si>
    <t>Mettre en place des référents auxquels les enfants donnent du sens</t>
  </si>
  <si>
    <t>Confronter les enfants à des situations variées, faire des analogies de situations rencontrées (en orthographe, en problèmes…)</t>
  </si>
  <si>
    <t>Rappel préalable des différentes stratégies utilisables</t>
  </si>
  <si>
    <t>25. Mise en œuvre d’inférences</t>
  </si>
  <si>
    <t>N’accède pas à l’implicite (« ne se fait pas le film de la situation », ne fait pas d’inférences, ne fait pas le lien avec les substituts, ne comprend pas les émotions des personnages, ne fait pas de sens avec les « blancs », difficultés à saisir le second degré dans le discours…)</t>
  </si>
  <si>
    <t>Manque d’acculturation (vocabulaire, culture…)</t>
  </si>
  <si>
    <r>
      <t xml:space="preserve">Au travers d’ateliers spécifiques en lecture, travailler les </t>
    </r>
    <r>
      <rPr>
        <b/>
        <u/>
        <sz val="10"/>
        <color rgb="FF0000FF"/>
        <rFont val="Cambria"/>
        <family val="1"/>
      </rPr>
      <t>inférences</t>
    </r>
    <r>
      <rPr>
        <b/>
        <sz val="10"/>
        <color rgb="FF000000"/>
        <rFont val="Cambria"/>
        <family val="1"/>
      </rPr>
      <t>, les anaphores, les pensées des personnages, les connecteurs…</t>
    </r>
  </si>
  <si>
    <t>Passer par le racontage pour « combler » les blancs</t>
  </si>
  <si>
    <t>Proposer régulièrement des lectures faites par l’adulte</t>
  </si>
  <si>
    <t>Présenter la lecture préalablement à l’étude en classe (en APC par exemple)</t>
  </si>
  <si>
    <t>26. Communication des résultats de son action</t>
  </si>
  <si>
    <t>N’explicite pas sa démarche, ne sait pas dire comment il a fait pour parvenir au résultat.</t>
  </si>
  <si>
    <t>A peur de l’échec, ne sait pas dire pourquoi il ne parvient pas à réaliser la tâche.</t>
  </si>
  <si>
    <t>Centralité sur la forme plutôt que le fond</t>
  </si>
  <si>
    <t>Non maitrise de la forme, des outils de communication (ne maîtrise pas le geste d’écriture, n’entre pas dans la présentation du support…)</t>
  </si>
  <si>
    <t>Réassurance</t>
  </si>
  <si>
    <t>Accompagnement affectif</t>
  </si>
  <si>
    <t>Confronter les résultats des enfants, expliciter les procédures qui ont amené à l’erreur (place de l’erreur)</t>
  </si>
  <si>
    <t>Diversité des modes de restitution</t>
  </si>
  <si>
    <t>Co-construire le règlement de la classe et de l’école avec les élèves</t>
  </si>
  <si>
    <t xml:space="preserve">Structurer l’espace à différentes échelles (maquette, plan) </t>
  </si>
  <si>
    <t>Travail préalable (en APC par exemple) sur le vocabulaire spécifique à la séance ou au domaine</t>
  </si>
  <si>
    <t>A</t>
  </si>
  <si>
    <t>Le fonctionnement sensori-moteur</t>
  </si>
  <si>
    <t>B</t>
  </si>
  <si>
    <t>Le fonctionnement psycho-affectif</t>
  </si>
  <si>
    <t>C</t>
  </si>
  <si>
    <t>Le fonctionnement psycho-social</t>
  </si>
  <si>
    <t>D</t>
  </si>
  <si>
    <t>Le fonctionnement cognitif</t>
  </si>
  <si>
    <t>E</t>
  </si>
  <si>
    <t>La relation au savoir</t>
  </si>
  <si>
    <t>F</t>
  </si>
  <si>
    <t>Le fonctionnement instrumental</t>
  </si>
  <si>
    <t>L'élocution est compliquée.</t>
  </si>
  <si>
    <t>Il entend ou il perçoit difficilement.</t>
  </si>
  <si>
    <t>…etc…</t>
  </si>
  <si>
    <t>a peur de se tromper</t>
  </si>
  <si>
    <t>manque de persévérance</t>
  </si>
  <si>
    <t>n'aime pas l'école</t>
  </si>
  <si>
    <t>ne s'investit pas seul</t>
  </si>
  <si>
    <t>régule difficilement ses émotions</t>
  </si>
  <si>
    <t>…</t>
  </si>
  <si>
    <t>s'arrête face à la difficulté</t>
  </si>
  <si>
    <t>manque de respect (envers les règles  ou les personnes)</t>
  </si>
  <si>
    <t>a des réactions aggressives</t>
  </si>
  <si>
    <t>cherche à se faire oublier (s'évade, regarde les mouches …)</t>
  </si>
  <si>
    <t>Renseignez la rubrique correspondante</t>
  </si>
  <si>
    <t>exorime régulièrement "je ne sais pas", "c'est trop difficile"</t>
  </si>
  <si>
    <t xml:space="preserve">Ecrire lui est coûteux. Le geste graphique est difficile, l'écriture peu lisible. </t>
  </si>
  <si>
    <t>pense qu'apprendre consiste à "bien écouter le maître" et "faire ce qui est demandé"</t>
  </si>
  <si>
    <t>reste centré sur "le faire" davantage que sur "l'apprendre"</t>
  </si>
  <si>
    <t>n'a pas vraiment de projet d'écolier.</t>
  </si>
  <si>
    <t>cherche à faire plaisir à l'enseignant, y compris par des réponses convenues</t>
  </si>
  <si>
    <t>est en difficulté</t>
  </si>
  <si>
    <t>rencontre des difficultés d'apprentissages persistantes.</t>
  </si>
  <si>
    <t xml:space="preserve">Ne parvient pas à réutiliser des connaissances ou des stratégies dans un contexte qui diffère     </t>
  </si>
  <si>
    <t>a des résultats faibles.
essaie.</t>
  </si>
  <si>
    <t xml:space="preserve">a de la bonne volonté et du courage </t>
  </si>
  <si>
    <t>Ne mémorise pas ce qu'il y a à apprendre par cœur  poésies et  tables d’additions par exemple) (mémoire à long terme)</t>
  </si>
  <si>
    <t xml:space="preserve">Laissez vous guider dans le choix des aides les plus adaptées aux besoins </t>
  </si>
  <si>
    <t>DIB</t>
  </si>
  <si>
    <t>Qui est mon élève ?</t>
  </si>
  <si>
    <t>Mon élève rencontre des difficultés dans le domaine sensori moteur :</t>
  </si>
  <si>
    <t>Mon élève :</t>
  </si>
  <si>
    <t>Date :</t>
  </si>
  <si>
    <t>Transmission</t>
  </si>
  <si>
    <t>de</t>
  </si>
  <si>
    <t>à</t>
  </si>
  <si>
    <t>Les OBJECTIFS prioritaires pour l'aider à réussir la poursuite de sa scolarité</t>
  </si>
  <si>
    <t>Période de mise en place des aides</t>
  </si>
  <si>
    <t>Bilan de l'effet des aides mises en place</t>
  </si>
  <si>
    <t>du … au …</t>
  </si>
  <si>
    <t>Découvrir les cartes élèves pour vous aider à vous approprier les observables</t>
  </si>
  <si>
    <t>Objectifs mesurables et évaluables en fin de période (SMART)</t>
  </si>
  <si>
    <t>Les engagements de l'École</t>
  </si>
  <si>
    <t>Les engagements de l'élève et de sa famille</t>
  </si>
  <si>
    <t>Bilan du PPRE</t>
  </si>
  <si>
    <t>Suivi(s) extérieur(s) envisagés(s)</t>
  </si>
  <si>
    <r>
      <rPr>
        <sz val="10"/>
        <color rgb="FF000000"/>
        <rFont val="ＭＳ ゴシック"/>
      </rPr>
      <t>☐</t>
    </r>
    <r>
      <rPr>
        <sz val="10"/>
        <color rgb="FF000000"/>
        <rFont val="Arial"/>
        <family val="2"/>
      </rPr>
      <t xml:space="preserve"> Orthophonie   </t>
    </r>
    <r>
      <rPr>
        <sz val="10"/>
        <color rgb="FF000000"/>
        <rFont val="ＭＳ ゴシック"/>
      </rPr>
      <t>☐</t>
    </r>
    <r>
      <rPr>
        <sz val="10"/>
        <color rgb="FF000000"/>
        <rFont val="Arial"/>
        <family val="2"/>
      </rPr>
      <t xml:space="preserve"> Ergothérapie   </t>
    </r>
    <r>
      <rPr>
        <sz val="10"/>
        <color rgb="FF000000"/>
        <rFont val="ＭＳ ゴシック"/>
      </rPr>
      <t>☐</t>
    </r>
    <r>
      <rPr>
        <sz val="10"/>
        <color rgb="FF000000"/>
        <rFont val="Arial"/>
        <family val="2"/>
      </rPr>
      <t xml:space="preserve"> CMP   </t>
    </r>
    <r>
      <rPr>
        <sz val="10"/>
        <color rgb="FF000000"/>
        <rFont val="ＭＳ ゴシック"/>
      </rPr>
      <t>☐</t>
    </r>
    <r>
      <rPr>
        <sz val="10"/>
        <color rgb="FF000000"/>
        <rFont val="Arial"/>
        <family val="2"/>
      </rPr>
      <t xml:space="preserve"> Suivi médical   </t>
    </r>
  </si>
  <si>
    <t xml:space="preserve"> Autre : </t>
  </si>
  <si>
    <t>date :</t>
  </si>
  <si>
    <t>Les aides programmées pour aider l'élève en classe</t>
  </si>
  <si>
    <r>
      <t xml:space="preserve">Stratégies/démarche pédagogiques - outils - adaptations  
Cf les propositions du </t>
    </r>
    <r>
      <rPr>
        <b/>
        <sz val="11"/>
        <color theme="0" tint="-0.34998626667073579"/>
        <rFont val="Arial"/>
        <family val="2"/>
      </rPr>
      <t>DIB</t>
    </r>
  </si>
  <si>
    <t>Informations à connaître pour répondre aux besoins de l'élève :</t>
  </si>
  <si>
    <t>Son domaine de prédilection</t>
  </si>
  <si>
    <t>Les progrès les plus importants durant l'année</t>
  </si>
  <si>
    <t>Les compétences qui le caractérisent le plus</t>
  </si>
  <si>
    <t>Ce qui le met en réussite</t>
  </si>
  <si>
    <t>l'autonomie</t>
  </si>
  <si>
    <t>la créativité</t>
  </si>
  <si>
    <t>la rigueur</t>
  </si>
  <si>
    <t>l'engagement</t>
  </si>
  <si>
    <t>la curiosité</t>
  </si>
  <si>
    <t>la capacité à communiquer</t>
  </si>
  <si>
    <t>la prise de décision</t>
  </si>
  <si>
    <t>l'esprit d'équipe</t>
  </si>
  <si>
    <t>la gestion du stress</t>
  </si>
  <si>
    <t>le dynamisme</t>
  </si>
  <si>
    <t>l'empathie</t>
  </si>
  <si>
    <t>Autres :</t>
  </si>
  <si>
    <t>est un élève qui …</t>
  </si>
  <si>
    <t>Plusieurs cases possibles</t>
  </si>
  <si>
    <t>Vit des malentendus sur le sens de l'école</t>
  </si>
  <si>
    <t>- Pense qu'Apprendre consiste à "bien écouter le maître" et "faire ce qui est demandé"
- Rapport binaire au savoir ("je sais"/"je ne sais pas")
- Est centré sur la recherche de la bonne réponse sans comprendre le raisonnement qui l'y conduit (cherche à "sauver les apparences" pour être reconnu)
- Reste centré sur le faire davantage que sur l'apprendre                                                                                                                                                                                                           - Est perdu face à un nouvel exercice qui demande des compétences pourtant travaillées en classe.</t>
  </si>
  <si>
    <t>Apparaît désengagé.e sur le plan émotionnel</t>
  </si>
  <si>
    <t>- n'aime pas l'école
- Absence de motivation et de plaisir pour les activités scolaires
- Absence de ou faible curiosité
- Regard négatif sur les tâches scolaires
- Investissement scolaire réduit (même si les résultats sont bons)</t>
  </si>
  <si>
    <t>A des comportements en décalage avec la norme scolaire</t>
  </si>
  <si>
    <t>- ennui ; - agitation ; - comportements pertubateurs ; - désinvolture ; - insolence ; - problèmes d'indisciplines ; - cherche à contourner les consignes de travail données …</t>
  </si>
  <si>
    <t>Ne persévère pas face à la difficulté ou refuse celle-ci</t>
  </si>
  <si>
    <t>- "je ne sais pas le faire" 
- "c'est trop difficile pour moi"</t>
  </si>
  <si>
    <t>A des difficultés d’apprentissage</t>
  </si>
  <si>
    <t>A des résultats scolaires très faibles</t>
  </si>
  <si>
    <t>D1.1 – Lire et comprendre l’écrit</t>
  </si>
  <si>
    <t>D2 – Mettre en place des stratégies pour comprendre et apprendre</t>
  </si>
  <si>
    <t>D4 – Mener une démarche scientifique, résoudre un problème</t>
  </si>
  <si>
    <t>Non</t>
  </si>
  <si>
    <t>Oui</t>
  </si>
  <si>
    <t>« Quand quelqu’un a appris quelque chose, quelqu’un d’autre peut apprendre la même chose plus facilement car (si) les 1ers ont documenté et partagé leurs expériences. »</t>
  </si>
  <si>
    <r>
      <t xml:space="preserve">Les stratégies/démarches que j'ai mises en place </t>
    </r>
    <r>
      <rPr>
        <i/>
        <sz val="11"/>
        <color theme="0"/>
        <rFont val="Arial"/>
        <family val="2"/>
      </rPr>
      <t>(quelles adaptations ont été testées et lesquelles sont apparues efficaces pour l'élève)</t>
    </r>
    <r>
      <rPr>
        <i/>
        <sz val="12"/>
        <color theme="0"/>
        <rFont val="Arial"/>
        <family val="2"/>
      </rPr>
      <t xml:space="preserve">    </t>
    </r>
  </si>
  <si>
    <r>
      <t xml:space="preserve">Les outils que j'ai mis en place </t>
    </r>
    <r>
      <rPr>
        <i/>
        <sz val="11"/>
        <color theme="0"/>
        <rFont val="Arial"/>
        <family val="2"/>
      </rPr>
      <t>(quels outils ont été testés et lesquels sont efficaces pour l'élève)</t>
    </r>
  </si>
  <si>
    <t>Si vous avez proposé des outils de compensantion*à l'élève, n'oubliez pas de les lister.</t>
  </si>
  <si>
    <t xml:space="preserve">Les aides mises en place qui n’ont pas marchées avec l'élève </t>
  </si>
  <si>
    <t>* La logique de compensation doit permettre à l'élève de participer et profiter des situations d'apprentissage ciblant d'autres compétences que celle concernée par la difficulté rencontrée. Exemple : Permettre à un élève non lecteur d'exploiter des textes historiques.</t>
  </si>
  <si>
    <t>Fiche synthèse individuelle</t>
  </si>
  <si>
    <t>Prénom et Nom de l'élève :</t>
  </si>
  <si>
    <t xml:space="preserve">Niveau de classe : </t>
  </si>
  <si>
    <t>DATE :</t>
  </si>
  <si>
    <t xml:space="preserve">date de naissance : </t>
  </si>
  <si>
    <t>Suivi de l’ensemble du Parcours de l'élève</t>
  </si>
  <si>
    <t>Aides au niveau de l’école</t>
  </si>
  <si>
    <t>Suivi extérieur</t>
  </si>
  <si>
    <t>APC</t>
  </si>
  <si>
    <t>Stage de réussite</t>
  </si>
  <si>
    <t>PPRE</t>
  </si>
  <si>
    <t>Equipe éducative</t>
  </si>
  <si>
    <t>Demande</t>
  </si>
  <si>
    <t>PPS</t>
  </si>
  <si>
    <t>Aménagement du temps scolaire</t>
  </si>
  <si>
    <t>PAI</t>
  </si>
  <si>
    <t>Autre (à préciser)</t>
  </si>
  <si>
    <t>orthophonie</t>
  </si>
  <si>
    <t>psychomotricité/ergothérapie</t>
  </si>
  <si>
    <t>CMP</t>
  </si>
  <si>
    <t>suivi social</t>
  </si>
  <si>
    <t>Passerelle (N-1)</t>
  </si>
  <si>
    <t>MDPH</t>
  </si>
  <si>
    <t>PS</t>
  </si>
  <si>
    <t>MS</t>
  </si>
  <si>
    <t>GS</t>
  </si>
  <si>
    <t>CP</t>
  </si>
  <si>
    <t>CE1</t>
  </si>
  <si>
    <t>CE2</t>
  </si>
  <si>
    <t>CM1</t>
  </si>
  <si>
    <t>CM2</t>
  </si>
  <si>
    <t>6ème</t>
  </si>
  <si>
    <t>5ème</t>
  </si>
  <si>
    <t>4ème</t>
  </si>
  <si>
    <t>3ème</t>
  </si>
  <si>
    <r>
      <t xml:space="preserve">Il a des résultats faibles. Il essaie. Il a de la bonne volonté et du courage (qui peuvent s'estomper)
</t>
    </r>
    <r>
      <rPr>
        <i/>
        <u/>
        <sz val="9"/>
        <color theme="0"/>
        <rFont val="Arial"/>
        <family val="2"/>
      </rPr>
      <t>Ex.</t>
    </r>
    <r>
      <rPr>
        <i/>
        <sz val="9"/>
        <color theme="0"/>
        <rFont val="Arial"/>
        <family val="2"/>
      </rPr>
      <t xml:space="preserve"> : il apprend à lire mais en progressant très lentement</t>
    </r>
  </si>
  <si>
    <r>
      <t xml:space="preserve">Il rencontre des difficultés d'apprentissages persistantes. </t>
    </r>
    <r>
      <rPr>
        <i/>
        <u/>
        <sz val="9"/>
        <color theme="0"/>
        <rFont val="Arial"/>
        <family val="2"/>
      </rPr>
      <t>Ex. :</t>
    </r>
    <r>
      <rPr>
        <i/>
        <sz val="9"/>
        <color theme="0"/>
        <rFont val="Arial"/>
        <family val="2"/>
      </rPr>
      <t xml:space="preserve"> il n'arrive pas à apprendre à lire</t>
    </r>
  </si>
  <si>
    <t>Ecrire lui est coûteux - Le geste graphique est difficile, l'écriture peu lisible. 
L'élocution est compliquée.
Il entend ou il perçoit difficilement.</t>
  </si>
  <si>
    <t>Rencontre des difficultés dans le domaine sensori moteur</t>
  </si>
  <si>
    <t>la capacité à coopérer</t>
  </si>
  <si>
    <t>Arrêt du PPRE :</t>
  </si>
  <si>
    <t>Poursuite du PPRE :</t>
  </si>
  <si>
    <t>Saisine du pôle ressource :</t>
  </si>
  <si>
    <t>L’élève ne comprend pas le principe alphabétique</t>
  </si>
  <si>
    <t>L’élève ne parvient pas à maîtriser les correspondances grapho-phonétiques</t>
  </si>
  <si>
    <t>L’élève ne décode que syllabe par syllabe, mot par mot (en fonction du niveau de classe)</t>
  </si>
  <si>
    <t>La lecture est insuffisamment rapide (en fonction du niveau de classe)</t>
  </si>
  <si>
    <t>Cf. outil d'aide à l'évaluation de la lecture orale (à joindre pour saisine de pôle ressource)</t>
  </si>
  <si>
    <t>Développer la conscience phonologique (lire 10 kits pédagogiques : kit1)</t>
  </si>
  <si>
    <t>Développer le principe alphabétique (kit 2)</t>
  </si>
  <si>
    <t>Automatiser la lecture (kit 3, 4 et 5)</t>
  </si>
  <si>
    <t>Mettre de l’expression (kit 6, 7, 8 et 9)</t>
  </si>
  <si>
    <t xml:space="preserve">Enseigner des stratégies de compréhension : rappel de récit, dessiner, se faire une représentation mentale… </t>
  </si>
  <si>
    <r>
      <t xml:space="preserve">Indiquer score fluence </t>
    </r>
    <r>
      <rPr>
        <sz val="12"/>
        <color theme="0"/>
        <rFont val="Wingdings"/>
        <family val="2"/>
      </rPr>
      <t></t>
    </r>
  </si>
  <si>
    <t xml:space="preserve"> </t>
  </si>
  <si>
    <t>16. Connaissance des nombres</t>
  </si>
  <si>
    <t>L’élève ne sait pas nommer, lire, écrire et représenter des nombres entiers</t>
  </si>
  <si>
    <t>L’élève ne distingue pas la valeur (écriture) et la quantité</t>
  </si>
  <si>
    <t>L’élève ne sait pas réaliser des groupements par 10</t>
  </si>
  <si>
    <t>L’élève ne sait pas dénombrer et constituer des collections</t>
  </si>
  <si>
    <t>L’élève  ne sait pas comparer et ordonner des collections</t>
  </si>
  <si>
    <t>L’élève ne sait pas calculer avec des nombres entiers</t>
  </si>
  <si>
    <t>L’élève ne connaît pas les diverses représentations d’un nombre (écriture en chiffres, en lettres, décompositions...)</t>
  </si>
  <si>
    <t>distinguer les différents chiffres d'un nombre et les associer à leur rang)</t>
  </si>
  <si>
    <t>Sur un nombre &lt;1000, interpréter l'écriture d'un nombre en référence à un niveau de groupement (dans 213, on voit 21 paquets de 10)</t>
  </si>
  <si>
    <t>Par comptage ou dessins</t>
  </si>
  <si>
    <t xml:space="preserve">Par essais et calcul </t>
  </si>
  <si>
    <t>Par lecture directe</t>
  </si>
  <si>
    <t>Mémoriser les faits numériques</t>
  </si>
  <si>
    <t>Expliciter les procédures </t>
  </si>
  <si>
    <t>Construire le nombre :
 https://www.reseau-canope.fr/cap-ecole-inclusive/amenager-et-adapter/fiche-adaptation/construction-du-nombre.html</t>
  </si>
  <si>
    <t>Plan urgence numération cycle 2</t>
  </si>
  <si>
    <t>17. Fatigabilité et attention</t>
  </si>
  <si>
    <t>18. Vitesse d’exécution</t>
  </si>
  <si>
    <t>19. Autonomie</t>
  </si>
  <si>
    <t>20. S’orienter dans le temps</t>
  </si>
  <si>
    <t>21. S’orienter dans l’espace</t>
  </si>
  <si>
    <t>16. Connaisance des nombres</t>
  </si>
  <si>
    <t>Inscrire un temps de mémorisation à l'emploi du temps</t>
  </si>
  <si>
    <t>sélectionner les savoirs essentiels à mémoriser, les organiser</t>
  </si>
  <si>
    <t>créer des fiches mémos pour apprendre activement et pour ensuite pratiquer des "reprises expansées" (révisions en autonomie ou en binômes)</t>
  </si>
  <si>
    <t>Cliquez sur les titres pour accéder directement à la page correspondante</t>
  </si>
  <si>
    <t>Sommaire
DIB</t>
  </si>
  <si>
    <r>
      <rPr>
        <b/>
        <sz val="10"/>
        <color theme="0"/>
        <rFont val="Arial"/>
        <family val="2"/>
      </rPr>
      <t>Responsabiliser mes élèves</t>
    </r>
    <r>
      <rPr>
        <sz val="12"/>
        <color theme="0"/>
        <rFont val="Calibri"/>
        <family val="2"/>
        <scheme val="minor"/>
      </rPr>
      <t xml:space="preserve">
</t>
    </r>
    <r>
      <rPr>
        <sz val="10"/>
        <color rgb="FFFFFF00"/>
        <rFont val="Arial"/>
        <family val="2"/>
      </rPr>
      <t>#Autonomie</t>
    </r>
  </si>
  <si>
    <r>
      <rPr>
        <b/>
        <sz val="10"/>
        <color theme="0"/>
        <rFont val="Arial"/>
        <family val="2"/>
      </rPr>
      <t xml:space="preserve">Apprendre à mes élèves à apprendre
</t>
    </r>
    <r>
      <rPr>
        <sz val="10"/>
        <color rgb="FFFFFF00"/>
        <rFont val="Arial"/>
        <family val="2"/>
      </rPr>
      <t>#métacognition</t>
    </r>
    <r>
      <rPr>
        <sz val="10"/>
        <color theme="0"/>
        <rFont val="Arial"/>
        <family val="2"/>
      </rPr>
      <t xml:space="preserve"> et </t>
    </r>
    <r>
      <rPr>
        <sz val="10"/>
        <color rgb="FFFFFF00"/>
        <rFont val="Arial"/>
        <family val="2"/>
      </rPr>
      <t>#confiance en so</t>
    </r>
    <r>
      <rPr>
        <sz val="10"/>
        <color theme="0"/>
        <rFont val="Arial"/>
        <family val="2"/>
      </rPr>
      <t>i</t>
    </r>
  </si>
  <si>
    <r>
      <rPr>
        <b/>
        <sz val="10"/>
        <color theme="0"/>
        <rFont val="Arial"/>
        <family val="2"/>
      </rPr>
      <t xml:space="preserve">Favoriser l'entrée de tous mes élèves dans les activités
</t>
    </r>
    <r>
      <rPr>
        <sz val="10"/>
        <color rgb="FFFFFF00"/>
        <rFont val="Arial"/>
        <family val="2"/>
      </rPr>
      <t>#Motivation</t>
    </r>
  </si>
  <si>
    <r>
      <rPr>
        <b/>
        <sz val="10"/>
        <color theme="0"/>
        <rFont val="Arial"/>
        <family val="2"/>
      </rPr>
      <t xml:space="preserve">Répondre à la diversité des besoins
</t>
    </r>
    <r>
      <rPr>
        <sz val="10"/>
        <color rgb="FFFFFF00"/>
        <rFont val="Arial"/>
        <family val="2"/>
      </rPr>
      <t>#Différenciation</t>
    </r>
  </si>
  <si>
    <r>
      <rPr>
        <b/>
        <sz val="10"/>
        <color theme="0"/>
        <rFont val="Arial"/>
        <family val="2"/>
      </rPr>
      <t>Enseigner de manière explicite</t>
    </r>
    <r>
      <rPr>
        <sz val="12"/>
        <color theme="0"/>
        <rFont val="Calibri"/>
        <family val="2"/>
        <scheme val="minor"/>
      </rPr>
      <t xml:space="preserve">
</t>
    </r>
    <r>
      <rPr>
        <sz val="10"/>
        <color rgb="FFFFFF00"/>
        <rFont val="Arial"/>
        <family val="2"/>
      </rPr>
      <t>#Malentendus socio-cognitifs</t>
    </r>
  </si>
  <si>
    <r>
      <rPr>
        <b/>
        <sz val="10"/>
        <color theme="0"/>
        <rFont val="Arial"/>
        <family val="2"/>
      </rPr>
      <t xml:space="preserve">Faire travailler mes élèves en groupes
</t>
    </r>
    <r>
      <rPr>
        <sz val="10"/>
        <color rgb="FFFFFF00"/>
        <rFont val="Arial"/>
        <family val="2"/>
      </rPr>
      <t>#Collaboration</t>
    </r>
  </si>
  <si>
    <r>
      <rPr>
        <b/>
        <sz val="10"/>
        <color theme="0"/>
        <rFont val="Arial"/>
        <family val="2"/>
      </rPr>
      <t>Evaluer les progrès et fournir un feedback positif</t>
    </r>
    <r>
      <rPr>
        <sz val="12"/>
        <color theme="0"/>
        <rFont val="Calibri"/>
        <family val="2"/>
        <scheme val="minor"/>
      </rPr>
      <t xml:space="preserve">
</t>
    </r>
    <r>
      <rPr>
        <sz val="10"/>
        <color rgb="FFFFFF00"/>
        <rFont val="Arial"/>
        <family val="2"/>
      </rPr>
      <t>#Croyances sur la réussite</t>
    </r>
  </si>
  <si>
    <r>
      <rPr>
        <b/>
        <sz val="10"/>
        <color theme="0"/>
        <rFont val="Arial"/>
        <family val="2"/>
      </rPr>
      <t>Développer la mentalité de croissance</t>
    </r>
    <r>
      <rPr>
        <sz val="12"/>
        <color theme="0"/>
        <rFont val="Calibri"/>
        <family val="2"/>
        <scheme val="minor"/>
      </rPr>
      <t xml:space="preserve">
</t>
    </r>
    <r>
      <rPr>
        <sz val="10"/>
        <color rgb="FFFFFF00"/>
        <rFont val="Arial"/>
        <family val="2"/>
      </rPr>
      <t>#Croyances sur la réussite</t>
    </r>
  </si>
  <si>
    <t>mobilisée(s) dans ma classe</t>
  </si>
  <si>
    <t>Stratégie(s)</t>
  </si>
  <si>
    <t>adaptée(s) aux besoins de l'élève</t>
  </si>
  <si>
    <r>
      <t xml:space="preserve">Ce que j'ai mis en place pour le groupe classe et qui répond aux besoins de l'élève
</t>
    </r>
    <r>
      <rPr>
        <i/>
        <sz val="10"/>
        <color theme="0"/>
        <rFont val="Gill Sans"/>
      </rPr>
      <t>(Description succincte pour mémo)</t>
    </r>
  </si>
  <si>
    <t>https://cutt.ly/nvJXnEe</t>
  </si>
  <si>
    <t>Je souhaite être guidé pour trouver des idées à mettre en place</t>
  </si>
  <si>
    <t xml:space="preserve">J'accueille </t>
  </si>
  <si>
    <t>dans ma classe</t>
  </si>
  <si>
    <t xml:space="preserve">Le Programme Personnalisé de Réussite Éducative de </t>
  </si>
  <si>
    <t xml:space="preserve">Je m'aide du DIB pour trouver les aides adaptées  </t>
  </si>
  <si>
    <t>Je m'aide de CAP école Inclusive</t>
  </si>
  <si>
    <t>"x"</t>
  </si>
  <si>
    <t></t>
  </si>
  <si>
    <t>ou</t>
  </si>
  <si>
    <t>était en classe de :</t>
  </si>
  <si>
    <t>n'arrive pas à apprendre à lire, ou à compter (par exemple) …</t>
  </si>
  <si>
    <t>Liste élèves</t>
  </si>
  <si>
    <t>D1.1 – Maîtrise de l’oral</t>
  </si>
  <si>
    <t>D1.3 – Utiliser les nombres</t>
  </si>
  <si>
    <t>D1.1 – Ecrire</t>
  </si>
  <si>
    <r>
      <rPr>
        <b/>
        <sz val="20"/>
        <color theme="0"/>
        <rFont val="Gill Sans"/>
      </rPr>
      <t>D</t>
    </r>
    <r>
      <rPr>
        <sz val="20"/>
        <color theme="0"/>
        <rFont val="Gill Sans"/>
      </rPr>
      <t>ocument d'</t>
    </r>
    <r>
      <rPr>
        <b/>
        <sz val="20"/>
        <color theme="0"/>
        <rFont val="Gill Sans"/>
      </rPr>
      <t>I</t>
    </r>
    <r>
      <rPr>
        <sz val="20"/>
        <color theme="0"/>
        <rFont val="Gill Sans"/>
      </rPr>
      <t xml:space="preserve">dentification des </t>
    </r>
    <r>
      <rPr>
        <b/>
        <sz val="20"/>
        <color theme="0"/>
        <rFont val="Gill Sans"/>
      </rPr>
      <t>B</t>
    </r>
    <r>
      <rPr>
        <sz val="20"/>
        <color theme="0"/>
        <rFont val="Gill Sans"/>
      </rPr>
      <t>esoins</t>
    </r>
  </si>
  <si>
    <t>s'agite (et se fait remarquer) ; témoigne de l'agcment , de l'impatience et de son envie de "s'échapper" de la classe ; cherche à contourner les consignes</t>
  </si>
  <si>
    <t>Autonomie et initiative</t>
  </si>
  <si>
    <t>Fluence</t>
  </si>
  <si>
    <t>Synthèse annuelle des stratégies que j'ai mises en place</t>
  </si>
  <si>
    <r>
      <t xml:space="preserve"> </t>
    </r>
    <r>
      <rPr>
        <sz val="10"/>
        <color rgb="FF000000"/>
        <rFont val="ＭＳ ゴシック"/>
      </rPr>
      <t xml:space="preserve">☐ </t>
    </r>
    <r>
      <rPr>
        <sz val="10"/>
        <color rgb="FF000000"/>
        <rFont val="Arial"/>
        <family val="2"/>
      </rPr>
      <t xml:space="preserve">APC/devoirs faits   </t>
    </r>
    <r>
      <rPr>
        <sz val="10"/>
        <color rgb="FF000000"/>
        <rFont val="ＭＳ ゴシック"/>
      </rPr>
      <t>☐</t>
    </r>
    <r>
      <rPr>
        <sz val="10"/>
        <color rgb="FF000000"/>
        <rFont val="Arial"/>
        <family val="2"/>
      </rPr>
      <t xml:space="preserve">Stage de Réussite   </t>
    </r>
    <r>
      <rPr>
        <sz val="10"/>
        <color rgb="FF000000"/>
        <rFont val="ＭＳ ゴシック"/>
      </rPr>
      <t>☐</t>
    </r>
    <r>
      <rPr>
        <sz val="10"/>
        <color rgb="FF000000"/>
        <rFont val="Arial"/>
        <family val="2"/>
      </rPr>
      <t xml:space="preserve">PAI  </t>
    </r>
  </si>
  <si>
    <t>Aides au niveau de l'école / du collège</t>
  </si>
  <si>
    <t>Fragilité dans les apprentissages ?</t>
  </si>
  <si>
    <t>Lecture / déchiffrache</t>
  </si>
  <si>
    <t>fluidité de lecture
 (score fluence)</t>
  </si>
  <si>
    <t>comprendre les textes lus</t>
  </si>
  <si>
    <t>Encodage / Savoir orthographique</t>
  </si>
  <si>
    <t>Exploiter les ressources de la langue Réfléchir sur le système linguistique &amp; Écrire</t>
  </si>
  <si>
    <t>Écrire</t>
  </si>
  <si>
    <t>Maîtrise de l'oral</t>
  </si>
  <si>
    <t>comprendre le langage oral</t>
  </si>
  <si>
    <t>D1.1 – S’exprimer à l’oral</t>
  </si>
  <si>
    <t>L'attention</t>
  </si>
  <si>
    <t>La mémorisation</t>
  </si>
  <si>
    <t>La capacité à coopérer</t>
  </si>
  <si>
    <t>Utiliser les nombres</t>
  </si>
  <si>
    <t>Construction/connaissance des nombres</t>
  </si>
  <si>
    <t>Calculer</t>
  </si>
  <si>
    <t>Synthèse sélective des composantes du socle</t>
  </si>
  <si>
    <t>Résoudre un problème</t>
  </si>
  <si>
    <t>Autonomie et Initiative</t>
  </si>
  <si>
    <t>Faire des choix ;
Formuler un avis;
Prendre des initiatives pour accomplir la tâche</t>
  </si>
  <si>
    <t>Autonomie dans les actes de la vie quotidienne</t>
  </si>
  <si>
    <t>Autonomie dans ses déplacments</t>
  </si>
  <si>
    <t>Autonomie dans la gestion de son matériel scolaire</t>
  </si>
  <si>
    <r>
      <t xml:space="preserve">Le fonctionnement cognitif 
</t>
    </r>
    <r>
      <rPr>
        <i/>
        <sz val="10"/>
        <color theme="1"/>
        <rFont val="Gill Sans"/>
      </rPr>
      <t>(réalise des déductions à partir d'une situation/ pose des questions/ accède aux contenus de son âge)</t>
    </r>
  </si>
  <si>
    <t xml:space="preserve">détails des </t>
  </si>
  <si>
    <t>Fragilités dans les apprentissages ?</t>
  </si>
  <si>
    <t>Voir le détail du positionnement</t>
  </si>
  <si>
    <r>
      <t xml:space="preserve">Pour aller à la ligne dans les cases :
Mac : ctrl + alt + </t>
    </r>
    <r>
      <rPr>
        <sz val="9"/>
        <color theme="0" tint="-0.499984740745262"/>
        <rFont val="Lucida Grande"/>
        <family val="2"/>
      </rPr>
      <t>↵
PC</t>
    </r>
    <r>
      <rPr>
        <sz val="9"/>
        <color theme="0" tint="-0.499984740745262"/>
        <rFont val="Arial"/>
        <family val="2"/>
      </rPr>
      <t xml:space="preserve"> : alt + </t>
    </r>
    <r>
      <rPr>
        <sz val="9"/>
        <color theme="0" tint="-0.499984740745262"/>
        <rFont val="Lucida Grande"/>
        <family val="2"/>
      </rPr>
      <t>↵</t>
    </r>
  </si>
  <si>
    <r>
      <t xml:space="preserve">Pour aller à la ligne dans les cases :
</t>
    </r>
    <r>
      <rPr>
        <sz val="9"/>
        <color theme="0" tint="-0.499984740745262"/>
        <rFont val="Lucida Grande"/>
        <family val="2"/>
      </rPr>
      <t>Mac</t>
    </r>
    <r>
      <rPr>
        <sz val="9"/>
        <color theme="0" tint="-0.499984740745262"/>
        <rFont val="Arial"/>
        <family val="2"/>
      </rPr>
      <t xml:space="preserve"> : ctrl + alt + </t>
    </r>
    <r>
      <rPr>
        <sz val="9"/>
        <color theme="0" tint="-0.499984740745262"/>
        <rFont val="Lucida Grande"/>
        <family val="2"/>
      </rPr>
      <t>↵
PC</t>
    </r>
    <r>
      <rPr>
        <sz val="9"/>
        <color theme="0" tint="-0.499984740745262"/>
        <rFont val="Arial"/>
        <family val="2"/>
      </rPr>
      <t xml:space="preserve"> : alt + </t>
    </r>
    <r>
      <rPr>
        <sz val="9"/>
        <color theme="0" tint="-0.499984740745262"/>
        <rFont val="Lucida Grande"/>
        <family val="2"/>
      </rPr>
      <t>↵</t>
    </r>
  </si>
  <si>
    <t>Elève-22</t>
  </si>
  <si>
    <t>,,,</t>
  </si>
  <si>
    <t>Maintien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</si>
</sst>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40C];[Red]\-#,##0.00\ [$€-40C]"/>
  </numFmts>
  <fonts count="116">
    <font>
      <sz val="12"/>
      <color theme="1"/>
      <name val="Calibri"/>
      <family val="2"/>
      <scheme val="minor"/>
    </font>
    <font>
      <sz val="12"/>
      <color rgb="FF00000A"/>
      <name val="Calibri"/>
      <family val="2"/>
      <scheme val="minor"/>
    </font>
    <font>
      <sz val="12"/>
      <color rgb="FF244061"/>
      <name val="Arial Black"/>
      <family val="2"/>
    </font>
    <font>
      <sz val="12"/>
      <color rgb="FF000000"/>
      <name val="Calibri"/>
      <family val="2"/>
      <scheme val="minor"/>
    </font>
    <font>
      <b/>
      <sz val="16"/>
      <color rgb="FF000000"/>
      <name val="Calibri"/>
      <family val="2"/>
      <scheme val="minor"/>
    </font>
    <font>
      <sz val="10"/>
      <color rgb="FF000000"/>
      <name val="Cambria"/>
      <family val="1"/>
    </font>
    <font>
      <b/>
      <sz val="10"/>
      <color rgb="FF000000"/>
      <name val="Cambria"/>
      <family val="1"/>
    </font>
    <font>
      <b/>
      <sz val="10"/>
      <color rgb="FF244061"/>
      <name val="Cambria"/>
      <family val="1"/>
    </font>
    <font>
      <u/>
      <sz val="12"/>
      <color theme="10"/>
      <name val="Calibri"/>
      <family val="2"/>
      <scheme val="minor"/>
    </font>
    <font>
      <u/>
      <sz val="12"/>
      <color theme="11"/>
      <name val="Calibri"/>
      <family val="2"/>
      <scheme val="minor"/>
    </font>
    <font>
      <b/>
      <sz val="20"/>
      <color theme="1"/>
      <name val="Calibri"/>
      <family val="2"/>
      <scheme val="minor"/>
    </font>
    <font>
      <b/>
      <sz val="9"/>
      <color rgb="FF000000"/>
      <name val="Cambria"/>
      <family val="1"/>
    </font>
    <font>
      <sz val="12"/>
      <color rgb="FF00000A"/>
      <name val="Times New Roman"/>
      <family val="1"/>
    </font>
    <font>
      <sz val="8"/>
      <name val="Calibri"/>
      <family val="2"/>
      <scheme val="minor"/>
    </font>
    <font>
      <sz val="8"/>
      <color rgb="FF244061"/>
      <name val="Arial Black"/>
      <family val="2"/>
    </font>
    <font>
      <sz val="6"/>
      <color rgb="FF244061"/>
      <name val="Arial Black"/>
      <family val="2"/>
    </font>
    <font>
      <b/>
      <u/>
      <sz val="10"/>
      <color rgb="FF0000FF"/>
      <name val="Cambria"/>
      <family val="1"/>
    </font>
    <font>
      <sz val="12"/>
      <color rgb="FF1F497D"/>
      <name val="Calibri"/>
      <family val="2"/>
      <scheme val="minor"/>
    </font>
    <font>
      <sz val="12"/>
      <color rgb="FF0070C0"/>
      <name val="Calibri"/>
      <family val="2"/>
      <scheme val="minor"/>
    </font>
    <font>
      <b/>
      <sz val="10"/>
      <color rgb="FFFF0000"/>
      <name val="Cambria"/>
      <family val="1"/>
    </font>
    <font>
      <sz val="16"/>
      <color rgb="FF244061"/>
      <name val="Gill Sans Ultra Bold"/>
      <family val="2"/>
    </font>
    <font>
      <b/>
      <u/>
      <sz val="12"/>
      <color theme="10"/>
      <name val="Arial Black"/>
      <family val="2"/>
    </font>
    <font>
      <u/>
      <sz val="12"/>
      <color theme="10"/>
      <name val="Arial Black"/>
      <family val="2"/>
    </font>
    <font>
      <b/>
      <u/>
      <sz val="12"/>
      <color theme="1"/>
      <name val="Calibri"/>
      <family val="2"/>
      <scheme val="minor"/>
    </font>
    <font>
      <sz val="11"/>
      <color theme="1"/>
      <name val="Avenir Black"/>
    </font>
    <font>
      <b/>
      <sz val="12"/>
      <color theme="1"/>
      <name val="Calibri"/>
      <family val="2"/>
      <scheme val="minor"/>
    </font>
    <font>
      <sz val="12"/>
      <color theme="0"/>
      <name val="Calibri"/>
      <family val="2"/>
      <scheme val="minor"/>
    </font>
    <font>
      <sz val="18"/>
      <color theme="1"/>
      <name val="Avenir Black Oblique"/>
    </font>
    <font>
      <sz val="20"/>
      <color theme="1"/>
      <name val="Gill Sans"/>
    </font>
    <font>
      <sz val="20"/>
      <color theme="0"/>
      <name val="Gill Sans"/>
    </font>
    <font>
      <sz val="20"/>
      <color rgb="FF60B1C3"/>
      <name val="Gill Sans"/>
    </font>
    <font>
      <sz val="10"/>
      <color rgb="FF000000"/>
      <name val="Arial"/>
      <family val="2"/>
    </font>
    <font>
      <sz val="8"/>
      <color theme="0" tint="-0.34998626667073579"/>
      <name val="Arial"/>
      <family val="2"/>
    </font>
    <font>
      <i/>
      <sz val="16"/>
      <color rgb="FF000000"/>
      <name val="Gill Sans"/>
    </font>
    <font>
      <i/>
      <sz val="10"/>
      <color rgb="FF000000"/>
      <name val="Arial"/>
      <family val="2"/>
    </font>
    <font>
      <sz val="16"/>
      <color rgb="FF000000"/>
      <name val="Arial"/>
      <family val="2"/>
    </font>
    <font>
      <u/>
      <sz val="20"/>
      <color theme="1"/>
      <name val="Gill Sans"/>
    </font>
    <font>
      <b/>
      <i/>
      <sz val="11"/>
      <color theme="0"/>
      <name val="Arial"/>
      <family val="2"/>
    </font>
    <font>
      <sz val="8"/>
      <color rgb="FF000000"/>
      <name val="Arial"/>
      <family val="2"/>
    </font>
    <font>
      <sz val="10"/>
      <color theme="0" tint="-0.34998626667073579"/>
      <name val="Arial"/>
      <family val="2"/>
    </font>
    <font>
      <sz val="9"/>
      <color theme="0" tint="-0.34998626667073579"/>
      <name val="Arial"/>
      <family val="2"/>
    </font>
    <font>
      <sz val="9"/>
      <color rgb="FF000000"/>
      <name val="Arial"/>
      <family val="2"/>
    </font>
    <font>
      <sz val="10"/>
      <color theme="0"/>
      <name val="Arial"/>
      <family val="2"/>
    </font>
    <font>
      <sz val="14"/>
      <color theme="0"/>
      <name val="Gill Sans"/>
    </font>
    <font>
      <sz val="14"/>
      <color theme="0"/>
      <name val="Arial"/>
      <family val="2"/>
    </font>
    <font>
      <sz val="11"/>
      <color theme="0" tint="-0.34998626667073579"/>
      <name val="Arial"/>
      <family val="2"/>
    </font>
    <font>
      <sz val="11"/>
      <color rgb="FF000000"/>
      <name val="Arial"/>
      <family val="2"/>
    </font>
    <font>
      <sz val="11"/>
      <color theme="0" tint="-0.499984740745262"/>
      <name val="Arial"/>
      <family val="2"/>
    </font>
    <font>
      <sz val="10"/>
      <color rgb="FF000000"/>
      <name val="ＭＳ ゴシック"/>
    </font>
    <font>
      <sz val="12"/>
      <color theme="0"/>
      <name val="Gill Sans"/>
    </font>
    <font>
      <sz val="16"/>
      <color rgb="FF9A68EA"/>
      <name val="Gill Sans"/>
    </font>
    <font>
      <sz val="12"/>
      <color theme="0"/>
      <name val="Arial"/>
      <family val="2"/>
    </font>
    <font>
      <b/>
      <sz val="11"/>
      <color theme="0" tint="-0.34998626667073579"/>
      <name val="Arial"/>
      <family val="2"/>
    </font>
    <font>
      <b/>
      <sz val="10"/>
      <color theme="0"/>
      <name val="Arial"/>
      <family val="2"/>
    </font>
    <font>
      <i/>
      <sz val="6"/>
      <color rgb="FF8B01F3"/>
      <name val="Arial"/>
      <family val="2"/>
    </font>
    <font>
      <sz val="12"/>
      <color rgb="FFFFFFFF"/>
      <name val="Assistant"/>
    </font>
    <font>
      <i/>
      <sz val="8"/>
      <color rgb="FFFFFFFF"/>
      <name val="Assistant"/>
    </font>
    <font>
      <sz val="16"/>
      <color rgb="FF202222"/>
      <name val="Assistant"/>
    </font>
    <font>
      <i/>
      <sz val="9"/>
      <color rgb="FFFFFFFF"/>
      <name val="Assistant"/>
    </font>
    <font>
      <sz val="11"/>
      <color rgb="FFFFFFFF"/>
      <name val="Assistant"/>
    </font>
    <font>
      <sz val="9"/>
      <color theme="0"/>
      <name val="Arial"/>
      <family val="2"/>
    </font>
    <font>
      <b/>
      <sz val="10"/>
      <color rgb="FF8B01F3"/>
      <name val="Calibri"/>
      <family val="2"/>
      <scheme val="minor"/>
    </font>
    <font>
      <b/>
      <sz val="9"/>
      <color theme="1"/>
      <name val="Calibri"/>
      <family val="2"/>
      <scheme val="minor"/>
    </font>
    <font>
      <b/>
      <sz val="8"/>
      <color theme="1"/>
      <name val="Calibri"/>
      <family val="2"/>
      <scheme val="minor"/>
    </font>
    <font>
      <b/>
      <sz val="10"/>
      <color theme="1"/>
      <name val="Calibri"/>
      <family val="2"/>
      <scheme val="minor"/>
    </font>
    <font>
      <sz val="9"/>
      <color theme="1"/>
      <name val="Calibri"/>
      <family val="2"/>
      <scheme val="minor"/>
    </font>
    <font>
      <i/>
      <sz val="11"/>
      <color theme="0"/>
      <name val="Arial"/>
      <family val="2"/>
    </font>
    <font>
      <i/>
      <sz val="12"/>
      <color theme="0"/>
      <name val="Arial"/>
      <family val="2"/>
    </font>
    <font>
      <u/>
      <sz val="16"/>
      <color rgb="FF000000"/>
      <name val="Gill Sans"/>
    </font>
    <font>
      <u/>
      <sz val="12"/>
      <color rgb="FF000000"/>
      <name val="Calibri"/>
      <family val="2"/>
    </font>
    <font>
      <u/>
      <sz val="20"/>
      <color rgb="FF000000"/>
      <name val="Gill Sans"/>
    </font>
    <font>
      <sz val="12"/>
      <color rgb="FF000000"/>
      <name val="Arial"/>
      <family val="2"/>
    </font>
    <font>
      <sz val="14"/>
      <color rgb="FF000000"/>
      <name val="Arial"/>
      <family val="2"/>
    </font>
    <font>
      <i/>
      <sz val="22"/>
      <color rgb="FF000000"/>
      <name val="Gill Sans"/>
    </font>
    <font>
      <sz val="18"/>
      <color rgb="FF000000"/>
      <name val="Arial"/>
      <family val="2"/>
    </font>
    <font>
      <i/>
      <sz val="9"/>
      <color theme="0"/>
      <name val="Arial"/>
      <family val="2"/>
    </font>
    <font>
      <i/>
      <u/>
      <sz val="9"/>
      <color theme="0"/>
      <name val="Arial"/>
      <family val="2"/>
    </font>
    <font>
      <sz val="11"/>
      <color rgb="FF000000"/>
      <name val="Cambria"/>
      <family val="1"/>
    </font>
    <font>
      <b/>
      <i/>
      <sz val="9"/>
      <color theme="0"/>
      <name val="Cambria"/>
      <family val="1"/>
    </font>
    <font>
      <sz val="12"/>
      <color theme="0"/>
      <name val="Wingdings"/>
      <family val="2"/>
    </font>
    <font>
      <sz val="12"/>
      <name val="Calibri"/>
      <family val="2"/>
      <scheme val="minor"/>
    </font>
    <font>
      <u/>
      <sz val="11"/>
      <color theme="9" tint="-0.249977111117893"/>
      <name val="Gill Sans"/>
    </font>
    <font>
      <u/>
      <sz val="10"/>
      <color theme="10"/>
      <name val="Calibri"/>
      <family val="2"/>
      <scheme val="minor"/>
    </font>
    <font>
      <u/>
      <sz val="9"/>
      <color theme="0"/>
      <name val="Gill Sans"/>
    </font>
    <font>
      <sz val="12"/>
      <color theme="0"/>
      <name val="Assistant"/>
    </font>
    <font>
      <sz val="10"/>
      <color rgb="FFFFFF00"/>
      <name val="Arial"/>
      <family val="2"/>
    </font>
    <font>
      <sz val="12"/>
      <color rgb="FF000000"/>
      <name val="Gill Sans"/>
    </font>
    <font>
      <b/>
      <sz val="12"/>
      <color theme="0"/>
      <name val="Arial"/>
      <family val="2"/>
    </font>
    <font>
      <i/>
      <sz val="10"/>
      <color theme="0"/>
      <name val="Gill Sans"/>
    </font>
    <font>
      <b/>
      <u/>
      <sz val="12"/>
      <color rgb="FFE93981"/>
      <name val="Calibri"/>
      <family val="2"/>
      <scheme val="minor"/>
    </font>
    <font>
      <b/>
      <sz val="12"/>
      <color rgb="FFE93981"/>
      <name val="Calibri"/>
      <family val="2"/>
      <scheme val="minor"/>
    </font>
    <font>
      <b/>
      <sz val="18"/>
      <color rgb="FFE93981"/>
      <name val="Avenir Black Oblique"/>
    </font>
    <font>
      <b/>
      <sz val="9"/>
      <color rgb="FFE93981"/>
      <name val="Arial"/>
      <family val="2"/>
    </font>
    <font>
      <sz val="22"/>
      <color rgb="FF000000"/>
      <name val="Gill Sans"/>
    </font>
    <font>
      <sz val="22"/>
      <color theme="1"/>
      <name val="Gill Sans"/>
    </font>
    <font>
      <i/>
      <u/>
      <sz val="22"/>
      <color rgb="FF000000"/>
      <name val="Gill Sans"/>
    </font>
    <font>
      <b/>
      <u/>
      <sz val="12"/>
      <color theme="0"/>
      <name val="Calibri"/>
      <family val="2"/>
      <scheme val="minor"/>
    </font>
    <font>
      <i/>
      <sz val="11"/>
      <color rgb="FF8B01F3"/>
      <name val="Arial"/>
      <family val="2"/>
    </font>
    <font>
      <sz val="20"/>
      <color theme="0" tint="-0.499984740745262"/>
      <name val="Wingdings"/>
      <charset val="2"/>
    </font>
    <font>
      <i/>
      <sz val="8"/>
      <color theme="0" tint="-0.34998626667073579"/>
      <name val="Arial"/>
      <family val="2"/>
    </font>
    <font>
      <sz val="20"/>
      <color rgb="FF8B01F3"/>
      <name val="Gill Sans"/>
    </font>
    <font>
      <b/>
      <sz val="20"/>
      <color theme="0"/>
      <name val="Gill Sans"/>
    </font>
    <font>
      <sz val="6"/>
      <color theme="1"/>
      <name val="Calibri"/>
      <family val="2"/>
      <scheme val="minor"/>
    </font>
    <font>
      <sz val="10"/>
      <name val="Arial"/>
      <family val="2"/>
    </font>
    <font>
      <sz val="10"/>
      <color theme="1"/>
      <name val="Calibri"/>
      <family val="2"/>
      <scheme val="minor"/>
    </font>
    <font>
      <sz val="9"/>
      <color theme="0" tint="-0.499984740745262"/>
      <name val="Arial"/>
      <family val="2"/>
    </font>
    <font>
      <sz val="9"/>
      <color theme="0" tint="-0.499984740745262"/>
      <name val="Lucida Grande"/>
      <family val="2"/>
    </font>
    <font>
      <sz val="9"/>
      <color theme="0" tint="-0.249977111117893"/>
      <name val="Arial"/>
      <family val="2"/>
    </font>
    <font>
      <sz val="16"/>
      <name val="Gill Sans"/>
    </font>
    <font>
      <b/>
      <sz val="18"/>
      <color rgb="FF8B01F3"/>
      <name val="Calibri"/>
      <family val="2"/>
      <scheme val="minor"/>
    </font>
    <font>
      <sz val="10"/>
      <color theme="1"/>
      <name val="Gill Sans"/>
    </font>
    <font>
      <b/>
      <sz val="12"/>
      <color rgb="FF8B01F3"/>
      <name val="Calibri"/>
      <family val="2"/>
      <scheme val="minor"/>
    </font>
    <font>
      <i/>
      <sz val="10"/>
      <color theme="1"/>
      <name val="Gill Sans"/>
    </font>
    <font>
      <b/>
      <sz val="9"/>
      <color rgb="FF8B01F3"/>
      <name val="Calibri"/>
      <family val="2"/>
      <scheme val="minor"/>
    </font>
    <font>
      <u/>
      <sz val="9"/>
      <color theme="10"/>
      <name val="Calibri"/>
      <family val="2"/>
      <scheme val="minor"/>
    </font>
    <font>
      <u/>
      <sz val="12"/>
      <color theme="0"/>
      <name val="Calibri"/>
      <family val="2"/>
      <scheme val="minor"/>
    </font>
  </fonts>
  <fills count="35">
    <fill>
      <patternFill patternType="none"/>
    </fill>
    <fill>
      <patternFill patternType="gray125"/>
    </fill>
    <fill>
      <patternFill patternType="solid">
        <fgColor rgb="FFB8CCE4"/>
        <bgColor indexed="64"/>
      </patternFill>
    </fill>
    <fill>
      <patternFill patternType="solid">
        <fgColor theme="0" tint="-0.14999847407452621"/>
        <bgColor indexed="64"/>
      </patternFill>
    </fill>
    <fill>
      <patternFill patternType="solid">
        <fgColor rgb="FF60B1C3"/>
        <bgColor indexed="64"/>
      </patternFill>
    </fill>
    <fill>
      <patternFill patternType="solid">
        <fgColor rgb="FF3CB09C"/>
        <bgColor indexed="64"/>
      </patternFill>
    </fill>
    <fill>
      <patternFill patternType="solid">
        <fgColor rgb="FF9A68EA"/>
        <bgColor indexed="64"/>
      </patternFill>
    </fill>
    <fill>
      <patternFill patternType="solid">
        <fgColor theme="9"/>
        <bgColor indexed="64"/>
      </patternFill>
    </fill>
    <fill>
      <patternFill patternType="solid">
        <fgColor theme="6"/>
        <bgColor indexed="64"/>
      </patternFill>
    </fill>
    <fill>
      <patternFill patternType="solid">
        <fgColor theme="8"/>
        <bgColor indexed="64"/>
      </patternFill>
    </fill>
    <fill>
      <patternFill patternType="solid">
        <fgColor theme="0"/>
        <bgColor indexed="64"/>
      </patternFill>
    </fill>
    <fill>
      <patternFill patternType="solid">
        <fgColor theme="4"/>
        <bgColor indexed="64"/>
      </patternFill>
    </fill>
    <fill>
      <patternFill patternType="solid">
        <fgColor rgb="FF60B6C6"/>
        <bgColor rgb="FF000000"/>
      </patternFill>
    </fill>
    <fill>
      <patternFill patternType="solid">
        <fgColor rgb="FFEA596E"/>
        <bgColor rgb="FF000000"/>
      </patternFill>
    </fill>
    <fill>
      <patternFill patternType="solid">
        <fgColor rgb="FFACC837"/>
        <bgColor rgb="FF000000"/>
      </patternFill>
    </fill>
    <fill>
      <patternFill patternType="solid">
        <fgColor rgb="FFF4ABBA"/>
        <bgColor indexed="64"/>
      </patternFill>
    </fill>
    <fill>
      <patternFill patternType="solid">
        <fgColor rgb="FFAAD8F4"/>
        <bgColor rgb="FF000000"/>
      </patternFill>
    </fill>
    <fill>
      <patternFill patternType="solid">
        <fgColor theme="2" tint="-4.9989318521683403E-2"/>
        <bgColor indexed="64"/>
      </patternFill>
    </fill>
    <fill>
      <patternFill patternType="solid">
        <fgColor rgb="FF8B01F3"/>
        <bgColor rgb="FF8B01F3"/>
      </patternFill>
    </fill>
    <fill>
      <patternFill patternType="solid">
        <fgColor rgb="FF9A68EA"/>
        <bgColor rgb="FF9A68EA"/>
      </patternFill>
    </fill>
    <fill>
      <patternFill patternType="solid">
        <fgColor rgb="FFF2F9FD"/>
        <bgColor rgb="FFF2F9FD"/>
      </patternFill>
    </fill>
    <fill>
      <patternFill patternType="solid">
        <fgColor rgb="FF8B01F3"/>
        <bgColor indexed="64"/>
      </patternFill>
    </fill>
    <fill>
      <patternFill patternType="solid">
        <fgColor rgb="FFF2F2F2"/>
        <bgColor indexed="64"/>
      </patternFill>
    </fill>
    <fill>
      <patternFill patternType="solid">
        <fgColor rgb="FFF2F2F2"/>
        <bgColor rgb="FF000000"/>
      </patternFill>
    </fill>
    <fill>
      <patternFill patternType="solid">
        <fgColor rgb="FFFFFFFF"/>
        <bgColor rgb="FF000000"/>
      </patternFill>
    </fill>
    <fill>
      <patternFill patternType="solid">
        <fgColor rgb="FF8B01F3"/>
        <bgColor rgb="FF000000"/>
      </patternFill>
    </fill>
    <fill>
      <patternFill patternType="solid">
        <fgColor theme="2" tint="-0.499984740745262"/>
        <bgColor rgb="FF000000"/>
      </patternFill>
    </fill>
    <fill>
      <patternFill patternType="solid">
        <fgColor theme="0" tint="-0.499984740745262"/>
        <bgColor indexed="64"/>
      </patternFill>
    </fill>
    <fill>
      <patternFill patternType="solid">
        <fgColor theme="0" tint="-4.9989318521683403E-2"/>
        <bgColor indexed="64"/>
      </patternFill>
    </fill>
    <fill>
      <patternFill patternType="solid">
        <fgColor rgb="FFACC837"/>
        <bgColor indexed="64"/>
      </patternFill>
    </fill>
    <fill>
      <patternFill patternType="solid">
        <fgColor rgb="FF60B6C6"/>
        <bgColor indexed="64"/>
      </patternFill>
    </fill>
    <fill>
      <patternFill patternType="solid">
        <fgColor rgb="FFF2F9FD"/>
        <bgColor indexed="64"/>
      </patternFill>
    </fill>
    <fill>
      <patternFill patternType="solid">
        <fgColor rgb="FFE93981"/>
        <bgColor indexed="64"/>
      </patternFill>
    </fill>
    <fill>
      <patternFill patternType="solid">
        <fgColor theme="8" tint="-0.499984740745262"/>
        <bgColor indexed="64"/>
      </patternFill>
    </fill>
    <fill>
      <patternFill patternType="solid">
        <fgColor rgb="FFF2FAFE"/>
        <bgColor rgb="FFF2FAFE"/>
      </patternFill>
    </fill>
  </fills>
  <borders count="162">
    <border>
      <left/>
      <right/>
      <top/>
      <bottom/>
      <diagonal/>
    </border>
    <border>
      <left style="medium">
        <color rgb="FF31849B"/>
      </left>
      <right style="medium">
        <color rgb="FF31849B"/>
      </right>
      <top style="medium">
        <color rgb="FF31849B"/>
      </top>
      <bottom style="medium">
        <color rgb="FF31849B"/>
      </bottom>
      <diagonal/>
    </border>
    <border>
      <left style="medium">
        <color rgb="FF31849B"/>
      </left>
      <right style="medium">
        <color rgb="FF31849B"/>
      </right>
      <top style="medium">
        <color rgb="FF31849B"/>
      </top>
      <bottom/>
      <diagonal/>
    </border>
    <border>
      <left style="medium">
        <color rgb="FF31849B"/>
      </left>
      <right style="medium">
        <color rgb="FF31849B"/>
      </right>
      <top/>
      <bottom style="medium">
        <color rgb="FF31849B"/>
      </bottom>
      <diagonal/>
    </border>
    <border>
      <left style="medium">
        <color rgb="FF31849B"/>
      </left>
      <right/>
      <top style="medium">
        <color rgb="FF31849B"/>
      </top>
      <bottom/>
      <diagonal/>
    </border>
    <border>
      <left/>
      <right/>
      <top style="medium">
        <color rgb="FF31849B"/>
      </top>
      <bottom/>
      <diagonal/>
    </border>
    <border>
      <left/>
      <right style="medium">
        <color rgb="FF31849B"/>
      </right>
      <top style="medium">
        <color rgb="FF31849B"/>
      </top>
      <bottom/>
      <diagonal/>
    </border>
    <border>
      <left style="medium">
        <color rgb="FF31849B"/>
      </left>
      <right/>
      <top/>
      <bottom style="medium">
        <color rgb="FF31849B"/>
      </bottom>
      <diagonal/>
    </border>
    <border>
      <left/>
      <right/>
      <top/>
      <bottom style="medium">
        <color rgb="FF31849B"/>
      </bottom>
      <diagonal/>
    </border>
    <border>
      <left/>
      <right style="medium">
        <color rgb="FF31849B"/>
      </right>
      <top/>
      <bottom style="medium">
        <color rgb="FF31849B"/>
      </bottom>
      <diagonal/>
    </border>
    <border>
      <left style="medium">
        <color rgb="FF31849B"/>
      </left>
      <right/>
      <top style="medium">
        <color rgb="FF31849B"/>
      </top>
      <bottom style="medium">
        <color rgb="FF31849B"/>
      </bottom>
      <diagonal/>
    </border>
    <border>
      <left/>
      <right/>
      <top style="medium">
        <color rgb="FF31849B"/>
      </top>
      <bottom style="medium">
        <color rgb="FF31849B"/>
      </bottom>
      <diagonal/>
    </border>
    <border>
      <left/>
      <right style="medium">
        <color rgb="FF31849B"/>
      </right>
      <top style="medium">
        <color rgb="FF31849B"/>
      </top>
      <bottom style="medium">
        <color rgb="FF31849B"/>
      </bottom>
      <diagonal/>
    </border>
    <border>
      <left style="medium">
        <color rgb="FF31849B"/>
      </left>
      <right/>
      <top/>
      <bottom/>
      <diagonal/>
    </border>
    <border>
      <left/>
      <right style="medium">
        <color rgb="FF31849B"/>
      </right>
      <top/>
      <bottom/>
      <diagonal/>
    </border>
    <border>
      <left style="medium">
        <color rgb="FF31849B"/>
      </left>
      <right style="medium">
        <color rgb="FF31849B"/>
      </right>
      <top/>
      <bottom/>
      <diagonal/>
    </border>
    <border>
      <left style="medium">
        <color rgb="FF31849B"/>
      </left>
      <right/>
      <top style="medium">
        <color rgb="FF31849B"/>
      </top>
      <bottom style="hair">
        <color rgb="FF31849B"/>
      </bottom>
      <diagonal/>
    </border>
    <border>
      <left/>
      <right style="medium">
        <color rgb="FF31849B"/>
      </right>
      <top style="medium">
        <color rgb="FF31849B"/>
      </top>
      <bottom style="hair">
        <color rgb="FF31849B"/>
      </bottom>
      <diagonal/>
    </border>
    <border>
      <left style="medium">
        <color rgb="FF31849B"/>
      </left>
      <right style="medium">
        <color rgb="FF31849B"/>
      </right>
      <top style="medium">
        <color rgb="FF31849B"/>
      </top>
      <bottom style="hair">
        <color rgb="FF31849B"/>
      </bottom>
      <diagonal/>
    </border>
    <border>
      <left style="medium">
        <color rgb="FF31849B"/>
      </left>
      <right/>
      <top style="hair">
        <color rgb="FF31849B"/>
      </top>
      <bottom style="medium">
        <color rgb="FF31849B"/>
      </bottom>
      <diagonal/>
    </border>
    <border>
      <left/>
      <right style="medium">
        <color rgb="FF31849B"/>
      </right>
      <top style="hair">
        <color rgb="FF31849B"/>
      </top>
      <bottom style="medium">
        <color rgb="FF31849B"/>
      </bottom>
      <diagonal/>
    </border>
    <border>
      <left style="medium">
        <color rgb="FF31849B"/>
      </left>
      <right style="medium">
        <color rgb="FF31849B"/>
      </right>
      <top style="hair">
        <color rgb="FF31849B"/>
      </top>
      <bottom style="medium">
        <color rgb="FF31849B"/>
      </bottom>
      <diagonal/>
    </border>
    <border>
      <left style="medium">
        <color rgb="FF31849B"/>
      </left>
      <right/>
      <top style="hair">
        <color rgb="FF31849B"/>
      </top>
      <bottom style="hair">
        <color rgb="FF31849B"/>
      </bottom>
      <diagonal/>
    </border>
    <border>
      <left/>
      <right style="medium">
        <color rgb="FF31849B"/>
      </right>
      <top style="hair">
        <color rgb="FF31849B"/>
      </top>
      <bottom style="hair">
        <color rgb="FF31849B"/>
      </bottom>
      <diagonal/>
    </border>
    <border>
      <left style="medium">
        <color rgb="FF31849B"/>
      </left>
      <right style="medium">
        <color rgb="FF31849B"/>
      </right>
      <top style="hair">
        <color rgb="FF31849B"/>
      </top>
      <bottom style="hair">
        <color rgb="FF31849B"/>
      </bottom>
      <diagonal/>
    </border>
    <border>
      <left style="medium">
        <color rgb="FF31849B"/>
      </left>
      <right/>
      <top style="hair">
        <color rgb="FF31849B"/>
      </top>
      <bottom/>
      <diagonal/>
    </border>
    <border>
      <left/>
      <right style="medium">
        <color rgb="FF31849B"/>
      </right>
      <top style="hair">
        <color rgb="FF31849B"/>
      </top>
      <bottom/>
      <diagonal/>
    </border>
    <border>
      <left style="medium">
        <color auto="1"/>
      </left>
      <right style="medium">
        <color auto="1"/>
      </right>
      <top style="medium">
        <color auto="1"/>
      </top>
      <bottom style="hair">
        <color auto="1"/>
      </bottom>
      <diagonal/>
    </border>
    <border>
      <left style="medium">
        <color auto="1"/>
      </left>
      <right style="medium">
        <color auto="1"/>
      </right>
      <top style="hair">
        <color auto="1"/>
      </top>
      <bottom style="hair">
        <color auto="1"/>
      </bottom>
      <diagonal/>
    </border>
    <border>
      <left style="medium">
        <color auto="1"/>
      </left>
      <right style="medium">
        <color auto="1"/>
      </right>
      <top style="hair">
        <color auto="1"/>
      </top>
      <bottom style="medium">
        <color auto="1"/>
      </bottom>
      <diagonal/>
    </border>
    <border>
      <left style="medium">
        <color rgb="FF31849B"/>
      </left>
      <right/>
      <top/>
      <bottom style="hair">
        <color rgb="FF31849B"/>
      </bottom>
      <diagonal/>
    </border>
    <border>
      <left/>
      <right style="medium">
        <color rgb="FF31849B"/>
      </right>
      <top/>
      <bottom style="hair">
        <color rgb="FF31849B"/>
      </bottom>
      <diagonal/>
    </border>
    <border>
      <left style="medium">
        <color rgb="FF31849B"/>
      </left>
      <right style="medium">
        <color rgb="FF31849B"/>
      </right>
      <top/>
      <bottom style="hair">
        <color rgb="FF31849B"/>
      </bottom>
      <diagonal/>
    </border>
    <border>
      <left style="thick">
        <color theme="7" tint="-0.249977111117893"/>
      </left>
      <right style="thick">
        <color theme="7" tint="-0.249977111117893"/>
      </right>
      <top style="thick">
        <color theme="7" tint="-0.249977111117893"/>
      </top>
      <bottom style="thick">
        <color theme="7" tint="-0.249977111117893"/>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top style="thin">
        <color auto="1"/>
      </top>
      <bottom/>
      <diagonal/>
    </border>
    <border>
      <left style="medium">
        <color theme="9"/>
      </left>
      <right/>
      <top style="medium">
        <color theme="9"/>
      </top>
      <bottom/>
      <diagonal/>
    </border>
    <border>
      <left/>
      <right/>
      <top style="medium">
        <color theme="9"/>
      </top>
      <bottom/>
      <diagonal/>
    </border>
    <border>
      <left/>
      <right style="medium">
        <color theme="9"/>
      </right>
      <top style="medium">
        <color theme="9"/>
      </top>
      <bottom/>
      <diagonal/>
    </border>
    <border>
      <left style="medium">
        <color theme="9"/>
      </left>
      <right/>
      <top/>
      <bottom/>
      <diagonal/>
    </border>
    <border>
      <left/>
      <right style="medium">
        <color theme="9"/>
      </right>
      <top/>
      <bottom/>
      <diagonal/>
    </border>
    <border>
      <left style="medium">
        <color theme="9"/>
      </left>
      <right/>
      <top/>
      <bottom style="medium">
        <color theme="9"/>
      </bottom>
      <diagonal/>
    </border>
    <border>
      <left/>
      <right/>
      <top/>
      <bottom style="medium">
        <color theme="9"/>
      </bottom>
      <diagonal/>
    </border>
    <border>
      <left/>
      <right style="medium">
        <color theme="9"/>
      </right>
      <top/>
      <bottom style="medium">
        <color theme="9"/>
      </bottom>
      <diagonal/>
    </border>
    <border>
      <left style="medium">
        <color rgb="FF9A68EA"/>
      </left>
      <right/>
      <top style="medium">
        <color rgb="FF9A68EA"/>
      </top>
      <bottom style="thin">
        <color auto="1"/>
      </bottom>
      <diagonal/>
    </border>
    <border>
      <left/>
      <right/>
      <top style="medium">
        <color rgb="FF9A68EA"/>
      </top>
      <bottom style="thin">
        <color auto="1"/>
      </bottom>
      <diagonal/>
    </border>
    <border>
      <left/>
      <right style="medium">
        <color rgb="FF9A68EA"/>
      </right>
      <top style="medium">
        <color rgb="FF9A68EA"/>
      </top>
      <bottom style="thin">
        <color auto="1"/>
      </bottom>
      <diagonal/>
    </border>
    <border>
      <left style="medium">
        <color rgb="FF9A68EA"/>
      </left>
      <right/>
      <top style="thin">
        <color auto="1"/>
      </top>
      <bottom style="thin">
        <color auto="1"/>
      </bottom>
      <diagonal/>
    </border>
    <border>
      <left/>
      <right style="medium">
        <color rgb="FF9A68EA"/>
      </right>
      <top style="thin">
        <color auto="1"/>
      </top>
      <bottom style="thin">
        <color auto="1"/>
      </bottom>
      <diagonal/>
    </border>
    <border>
      <left style="medium">
        <color rgb="FF9A68EA"/>
      </left>
      <right/>
      <top style="thin">
        <color auto="1"/>
      </top>
      <bottom style="medium">
        <color rgb="FF9A68EA"/>
      </bottom>
      <diagonal/>
    </border>
    <border>
      <left/>
      <right/>
      <top style="thin">
        <color auto="1"/>
      </top>
      <bottom style="medium">
        <color rgb="FF9A68EA"/>
      </bottom>
      <diagonal/>
    </border>
    <border>
      <left/>
      <right style="medium">
        <color rgb="FF9A68EA"/>
      </right>
      <top style="thin">
        <color auto="1"/>
      </top>
      <bottom style="medium">
        <color rgb="FF9A68EA"/>
      </bottom>
      <diagonal/>
    </border>
    <border>
      <left style="medium">
        <color theme="6"/>
      </left>
      <right style="medium">
        <color theme="6"/>
      </right>
      <top style="medium">
        <color theme="6"/>
      </top>
      <bottom style="medium">
        <color theme="6"/>
      </bottom>
      <diagonal/>
    </border>
    <border>
      <left style="medium">
        <color theme="6"/>
      </left>
      <right/>
      <top style="medium">
        <color theme="6"/>
      </top>
      <bottom/>
      <diagonal/>
    </border>
    <border>
      <left/>
      <right/>
      <top style="medium">
        <color theme="6"/>
      </top>
      <bottom/>
      <diagonal/>
    </border>
    <border>
      <left/>
      <right style="medium">
        <color theme="6"/>
      </right>
      <top style="medium">
        <color theme="6"/>
      </top>
      <bottom/>
      <diagonal/>
    </border>
    <border>
      <left style="medium">
        <color theme="6"/>
      </left>
      <right/>
      <top/>
      <bottom/>
      <diagonal/>
    </border>
    <border>
      <left/>
      <right style="medium">
        <color theme="6"/>
      </right>
      <top/>
      <bottom/>
      <diagonal/>
    </border>
    <border>
      <left style="medium">
        <color theme="6"/>
      </left>
      <right/>
      <top/>
      <bottom style="medium">
        <color theme="6"/>
      </bottom>
      <diagonal/>
    </border>
    <border>
      <left/>
      <right/>
      <top/>
      <bottom style="medium">
        <color theme="6"/>
      </bottom>
      <diagonal/>
    </border>
    <border>
      <left/>
      <right style="medium">
        <color theme="6"/>
      </right>
      <top/>
      <bottom style="medium">
        <color theme="6"/>
      </bottom>
      <diagonal/>
    </border>
    <border>
      <left style="medium">
        <color theme="6"/>
      </left>
      <right/>
      <top style="medium">
        <color theme="6"/>
      </top>
      <bottom style="medium">
        <color theme="6"/>
      </bottom>
      <diagonal/>
    </border>
    <border>
      <left/>
      <right/>
      <top style="medium">
        <color theme="6"/>
      </top>
      <bottom style="medium">
        <color theme="6"/>
      </bottom>
      <diagonal/>
    </border>
    <border>
      <left/>
      <right style="medium">
        <color theme="6"/>
      </right>
      <top style="medium">
        <color theme="6"/>
      </top>
      <bottom style="medium">
        <color theme="6"/>
      </bottom>
      <diagonal/>
    </border>
    <border>
      <left style="medium">
        <color theme="8"/>
      </left>
      <right/>
      <top style="medium">
        <color theme="8"/>
      </top>
      <bottom/>
      <diagonal/>
    </border>
    <border>
      <left/>
      <right/>
      <top style="medium">
        <color theme="8"/>
      </top>
      <bottom/>
      <diagonal/>
    </border>
    <border>
      <left style="medium">
        <color theme="8"/>
      </left>
      <right/>
      <top/>
      <bottom style="medium">
        <color theme="8"/>
      </bottom>
      <diagonal/>
    </border>
    <border>
      <left/>
      <right/>
      <top/>
      <bottom style="medium">
        <color theme="8"/>
      </bottom>
      <diagonal/>
    </border>
    <border>
      <left style="medium">
        <color theme="8"/>
      </left>
      <right/>
      <top/>
      <bottom/>
      <diagonal/>
    </border>
    <border>
      <left style="medium">
        <color theme="4"/>
      </left>
      <right/>
      <top style="medium">
        <color theme="4"/>
      </top>
      <bottom/>
      <diagonal/>
    </border>
    <border>
      <left/>
      <right/>
      <top style="medium">
        <color theme="4"/>
      </top>
      <bottom/>
      <diagonal/>
    </border>
    <border>
      <left/>
      <right style="medium">
        <color theme="4"/>
      </right>
      <top style="medium">
        <color theme="4"/>
      </top>
      <bottom/>
      <diagonal/>
    </border>
    <border>
      <left style="medium">
        <color theme="4"/>
      </left>
      <right/>
      <top/>
      <bottom style="medium">
        <color theme="4"/>
      </bottom>
      <diagonal/>
    </border>
    <border>
      <left/>
      <right/>
      <top/>
      <bottom style="medium">
        <color theme="4"/>
      </bottom>
      <diagonal/>
    </border>
    <border>
      <left/>
      <right style="medium">
        <color theme="4"/>
      </right>
      <top/>
      <bottom style="medium">
        <color theme="4"/>
      </bottom>
      <diagonal/>
    </border>
    <border>
      <left style="thin">
        <color rgb="FF60B6C6"/>
      </left>
      <right/>
      <top style="thin">
        <color rgb="FF60B6C6"/>
      </top>
      <bottom style="thin">
        <color rgb="FF60B6C6"/>
      </bottom>
      <diagonal/>
    </border>
    <border>
      <left/>
      <right/>
      <top style="thin">
        <color rgb="FF60B6C6"/>
      </top>
      <bottom style="thin">
        <color rgb="FF60B6C6"/>
      </bottom>
      <diagonal/>
    </border>
    <border>
      <left/>
      <right style="thin">
        <color rgb="FF60B6C6"/>
      </right>
      <top style="thin">
        <color rgb="FF60B6C6"/>
      </top>
      <bottom style="thin">
        <color rgb="FF60B6C6"/>
      </bottom>
      <diagonal/>
    </border>
    <border>
      <left style="thin">
        <color rgb="FFEA596E"/>
      </left>
      <right/>
      <top style="thin">
        <color rgb="FFEA596E"/>
      </top>
      <bottom style="thin">
        <color rgb="FFEA596E"/>
      </bottom>
      <diagonal/>
    </border>
    <border>
      <left/>
      <right/>
      <top style="thin">
        <color rgb="FFEA596E"/>
      </top>
      <bottom style="thin">
        <color rgb="FFEA596E"/>
      </bottom>
      <diagonal/>
    </border>
    <border>
      <left/>
      <right style="thin">
        <color rgb="FFEA596E"/>
      </right>
      <top style="thin">
        <color rgb="FFEA596E"/>
      </top>
      <bottom style="thin">
        <color rgb="FFEA596E"/>
      </bottom>
      <diagonal/>
    </border>
    <border>
      <left style="thin">
        <color rgb="FFACC837"/>
      </left>
      <right/>
      <top style="thin">
        <color rgb="FFACC837"/>
      </top>
      <bottom/>
      <diagonal/>
    </border>
    <border>
      <left/>
      <right/>
      <top style="thin">
        <color rgb="FFACC837"/>
      </top>
      <bottom/>
      <diagonal/>
    </border>
    <border>
      <left/>
      <right style="thin">
        <color rgb="FFACC837"/>
      </right>
      <top style="thin">
        <color rgb="FFACC837"/>
      </top>
      <bottom/>
      <diagonal/>
    </border>
    <border>
      <left style="thin">
        <color rgb="FFF4ABBA"/>
      </left>
      <right style="thin">
        <color rgb="FFF4ABBA"/>
      </right>
      <top style="thin">
        <color rgb="FFF4ABBA"/>
      </top>
      <bottom style="thin">
        <color rgb="FFF4ABBA"/>
      </bottom>
      <diagonal/>
    </border>
    <border>
      <left style="thin">
        <color rgb="FFAAD8F4"/>
      </left>
      <right/>
      <top style="thin">
        <color rgb="FFAAD8F4"/>
      </top>
      <bottom style="thin">
        <color rgb="FFAAD8F4"/>
      </bottom>
      <diagonal/>
    </border>
    <border>
      <left/>
      <right/>
      <top style="thin">
        <color rgb="FFAAD8F4"/>
      </top>
      <bottom style="thin">
        <color rgb="FFAAD8F4"/>
      </bottom>
      <diagonal/>
    </border>
    <border>
      <left/>
      <right style="thin">
        <color rgb="FFAAD8F4"/>
      </right>
      <top style="thin">
        <color rgb="FFAAD8F4"/>
      </top>
      <bottom style="thin">
        <color rgb="FFAAD8F4"/>
      </bottom>
      <diagonal/>
    </border>
    <border>
      <left style="hair">
        <color auto="1"/>
      </left>
      <right style="thin">
        <color theme="0"/>
      </right>
      <top style="hair">
        <color auto="1"/>
      </top>
      <bottom style="thin">
        <color theme="0"/>
      </bottom>
      <diagonal/>
    </border>
    <border>
      <left style="thin">
        <color theme="0"/>
      </left>
      <right style="thin">
        <color theme="0"/>
      </right>
      <top style="hair">
        <color auto="1"/>
      </top>
      <bottom style="thin">
        <color theme="0"/>
      </bottom>
      <diagonal/>
    </border>
    <border>
      <left style="thin">
        <color theme="0"/>
      </left>
      <right/>
      <top style="hair">
        <color auto="1"/>
      </top>
      <bottom style="thin">
        <color theme="0"/>
      </bottom>
      <diagonal/>
    </border>
    <border>
      <left/>
      <right style="hair">
        <color rgb="FF8B01F3"/>
      </right>
      <top style="hair">
        <color rgb="FF8B01F3"/>
      </top>
      <bottom style="hair">
        <color rgb="FF8B01F3"/>
      </bottom>
      <diagonal/>
    </border>
    <border>
      <left/>
      <right/>
      <top style="hair">
        <color rgb="FF8B01F3"/>
      </top>
      <bottom style="hair">
        <color rgb="FF8B01F3"/>
      </bottom>
      <diagonal/>
    </border>
    <border>
      <left style="hair">
        <color auto="1"/>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ck">
        <color rgb="FF8B01F3"/>
      </left>
      <right style="thin">
        <color theme="0"/>
      </right>
      <top style="thin">
        <color theme="0"/>
      </top>
      <bottom style="thin">
        <color theme="0"/>
      </bottom>
      <diagonal/>
    </border>
    <border>
      <left style="thick">
        <color rgb="FF8B01F3"/>
      </left>
      <right style="thin">
        <color theme="0"/>
      </right>
      <top style="thin">
        <color theme="0"/>
      </top>
      <bottom/>
      <diagonal/>
    </border>
    <border>
      <left style="thin">
        <color theme="0"/>
      </left>
      <right style="thin">
        <color theme="0"/>
      </right>
      <top style="thin">
        <color theme="0"/>
      </top>
      <bottom/>
      <diagonal/>
    </border>
    <border>
      <left style="thick">
        <color rgb="FF8B01F3"/>
      </left>
      <right style="thin">
        <color rgb="FF8B01F3"/>
      </right>
      <top style="thin">
        <color rgb="FF8B01F3"/>
      </top>
      <bottom style="thin">
        <color rgb="FF8B01F3"/>
      </bottom>
      <diagonal/>
    </border>
    <border>
      <left style="thin">
        <color rgb="FF8B01F3"/>
      </left>
      <right style="thin">
        <color rgb="FF8B01F3"/>
      </right>
      <top style="thin">
        <color rgb="FF8B01F3"/>
      </top>
      <bottom style="thin">
        <color rgb="FF8B01F3"/>
      </bottom>
      <diagonal/>
    </border>
    <border>
      <left style="thin">
        <color rgb="FF8B01F3"/>
      </left>
      <right style="thin">
        <color rgb="FF8B01F3"/>
      </right>
      <top style="thin">
        <color rgb="FF8B01F3"/>
      </top>
      <bottom style="thick">
        <color rgb="FF8B01F3"/>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style="thin">
        <color rgb="FF000000"/>
      </right>
      <top/>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hair">
        <color auto="1"/>
      </bottom>
      <diagonal/>
    </border>
    <border>
      <left style="thin">
        <color rgb="FFF4ABBA"/>
      </left>
      <right/>
      <top style="thin">
        <color rgb="FFF4ABBA"/>
      </top>
      <bottom style="thin">
        <color rgb="FFF4ABBA"/>
      </bottom>
      <diagonal/>
    </border>
    <border>
      <left/>
      <right/>
      <top style="thin">
        <color rgb="FFF4ABBA"/>
      </top>
      <bottom style="thin">
        <color rgb="FFF4ABBA"/>
      </bottom>
      <diagonal/>
    </border>
    <border>
      <left/>
      <right style="thin">
        <color rgb="FFF4ABBA"/>
      </right>
      <top style="thin">
        <color rgb="FFF4ABBA"/>
      </top>
      <bottom style="thin">
        <color rgb="FFF4ABBA"/>
      </bottom>
      <diagonal/>
    </border>
    <border>
      <left style="hair">
        <color auto="1"/>
      </left>
      <right style="hair">
        <color auto="1"/>
      </right>
      <top style="hair">
        <color auto="1"/>
      </top>
      <bottom style="hair">
        <color auto="1"/>
      </bottom>
      <diagonal/>
    </border>
    <border>
      <left/>
      <right style="hair">
        <color auto="1"/>
      </right>
      <top/>
      <bottom style="hair">
        <color auto="1"/>
      </bottom>
      <diagonal/>
    </border>
    <border>
      <left style="thin">
        <color rgb="FFACC837"/>
      </left>
      <right/>
      <top/>
      <bottom/>
      <diagonal/>
    </border>
    <border>
      <left/>
      <right style="thin">
        <color rgb="FFACC837"/>
      </right>
      <top/>
      <bottom/>
      <diagonal/>
    </border>
    <border>
      <left style="thin">
        <color rgb="FFACC837"/>
      </left>
      <right/>
      <top/>
      <bottom style="thin">
        <color rgb="FFACC837"/>
      </bottom>
      <diagonal/>
    </border>
    <border>
      <left/>
      <right/>
      <top/>
      <bottom style="thin">
        <color rgb="FFACC837"/>
      </bottom>
      <diagonal/>
    </border>
    <border>
      <left/>
      <right style="thin">
        <color rgb="FFACC837"/>
      </right>
      <top/>
      <bottom style="thin">
        <color rgb="FFACC837"/>
      </bottom>
      <diagonal/>
    </border>
    <border>
      <left style="thin">
        <color rgb="FFAAD8F4"/>
      </left>
      <right/>
      <top style="thin">
        <color rgb="FFAAD8F4"/>
      </top>
      <bottom/>
      <diagonal/>
    </border>
    <border>
      <left/>
      <right/>
      <top style="thin">
        <color rgb="FFAAD8F4"/>
      </top>
      <bottom/>
      <diagonal/>
    </border>
    <border>
      <left/>
      <right style="thin">
        <color rgb="FFAAD8F4"/>
      </right>
      <top style="thin">
        <color rgb="FFAAD8F4"/>
      </top>
      <bottom/>
      <diagonal/>
    </border>
    <border>
      <left style="thin">
        <color rgb="FFAAD8F4"/>
      </left>
      <right/>
      <top/>
      <bottom/>
      <diagonal/>
    </border>
    <border>
      <left/>
      <right style="thin">
        <color rgb="FFAAD8F4"/>
      </right>
      <top/>
      <bottom/>
      <diagonal/>
    </border>
    <border>
      <left style="thin">
        <color rgb="FFAAD8F4"/>
      </left>
      <right/>
      <top/>
      <bottom style="thin">
        <color rgb="FFAAD8F4"/>
      </bottom>
      <diagonal/>
    </border>
    <border>
      <left/>
      <right/>
      <top/>
      <bottom style="thin">
        <color rgb="FFAAD8F4"/>
      </bottom>
      <diagonal/>
    </border>
    <border>
      <left/>
      <right style="thin">
        <color rgb="FFAAD8F4"/>
      </right>
      <top/>
      <bottom style="thin">
        <color rgb="FFAAD8F4"/>
      </bottom>
      <diagonal/>
    </border>
    <border>
      <left style="thin">
        <color rgb="FF8B01F3"/>
      </left>
      <right/>
      <top style="thin">
        <color rgb="FF8B01F3"/>
      </top>
      <bottom style="thin">
        <color rgb="FF8B01F3"/>
      </bottom>
      <diagonal/>
    </border>
    <border>
      <left/>
      <right/>
      <top style="thin">
        <color rgb="FF8B01F3"/>
      </top>
      <bottom style="thin">
        <color rgb="FF8B01F3"/>
      </bottom>
      <diagonal/>
    </border>
    <border>
      <left/>
      <right style="thin">
        <color rgb="FF8B01F3"/>
      </right>
      <top style="thin">
        <color rgb="FF8B01F3"/>
      </top>
      <bottom style="thin">
        <color rgb="FF8B01F3"/>
      </bottom>
      <diagonal/>
    </border>
    <border>
      <left style="thin">
        <color rgb="FF8B01F3"/>
      </left>
      <right/>
      <top/>
      <bottom/>
      <diagonal/>
    </border>
    <border>
      <left style="medium">
        <color rgb="FF8B01F3"/>
      </left>
      <right/>
      <top style="medium">
        <color rgb="FF8B01F3"/>
      </top>
      <bottom style="medium">
        <color rgb="FF8B01F3"/>
      </bottom>
      <diagonal/>
    </border>
    <border>
      <left/>
      <right/>
      <top style="medium">
        <color rgb="FF8B01F3"/>
      </top>
      <bottom style="medium">
        <color rgb="FF8B01F3"/>
      </bottom>
      <diagonal/>
    </border>
    <border>
      <left/>
      <right style="medium">
        <color rgb="FF8B01F3"/>
      </right>
      <top style="medium">
        <color rgb="FF8B01F3"/>
      </top>
      <bottom style="medium">
        <color rgb="FF8B01F3"/>
      </bottom>
      <diagonal/>
    </border>
    <border>
      <left style="thin">
        <color theme="0"/>
      </left>
      <right/>
      <top style="thin">
        <color theme="0"/>
      </top>
      <bottom/>
      <diagonal/>
    </border>
    <border>
      <left style="thick">
        <color rgb="FF8B01F3"/>
      </left>
      <right/>
      <top style="thin">
        <color rgb="FF8B01F3"/>
      </top>
      <bottom style="thick">
        <color rgb="FF8B01F3"/>
      </bottom>
      <diagonal/>
    </border>
    <border>
      <left style="thin">
        <color rgb="FF8B01F3"/>
      </left>
      <right style="thick">
        <color rgb="FF8B01F3"/>
      </right>
      <top style="thin">
        <color rgb="FF8B01F3"/>
      </top>
      <bottom style="thick">
        <color rgb="FF8B01F3"/>
      </bottom>
      <diagonal/>
    </border>
    <border>
      <left style="hair">
        <color theme="4"/>
      </left>
      <right/>
      <top/>
      <bottom style="medium">
        <color theme="4"/>
      </bottom>
      <diagonal/>
    </border>
    <border>
      <left style="hair">
        <color theme="8"/>
      </left>
      <right/>
      <top/>
      <bottom style="medium">
        <color theme="8"/>
      </bottom>
      <diagonal/>
    </border>
    <border>
      <left/>
      <right/>
      <top/>
      <bottom style="thin">
        <color rgb="FF60B6C6"/>
      </bottom>
      <diagonal/>
    </border>
    <border>
      <left style="medium">
        <color rgb="FF8B01F3"/>
      </left>
      <right style="thin">
        <color rgb="FF8B01F3"/>
      </right>
      <top style="medium">
        <color rgb="FF8B01F3"/>
      </top>
      <bottom style="hair">
        <color rgb="FF8B01F3"/>
      </bottom>
      <diagonal/>
    </border>
    <border>
      <left style="thin">
        <color rgb="FF8B01F3"/>
      </left>
      <right style="thin">
        <color rgb="FF8B01F3"/>
      </right>
      <top style="medium">
        <color rgb="FF8B01F3"/>
      </top>
      <bottom style="hair">
        <color rgb="FF8B01F3"/>
      </bottom>
      <diagonal/>
    </border>
    <border>
      <left style="thin">
        <color rgb="FF8B01F3"/>
      </left>
      <right style="medium">
        <color rgb="FF8B01F3"/>
      </right>
      <top style="medium">
        <color rgb="FF8B01F3"/>
      </top>
      <bottom style="hair">
        <color rgb="FF8B01F3"/>
      </bottom>
      <diagonal/>
    </border>
    <border>
      <left style="medium">
        <color rgb="FF8B01F3"/>
      </left>
      <right style="thin">
        <color rgb="FF8B01F3"/>
      </right>
      <top style="hair">
        <color rgb="FF8B01F3"/>
      </top>
      <bottom style="hair">
        <color rgb="FF8B01F3"/>
      </bottom>
      <diagonal/>
    </border>
    <border>
      <left style="thin">
        <color rgb="FF8B01F3"/>
      </left>
      <right style="thin">
        <color rgb="FF8B01F3"/>
      </right>
      <top style="hair">
        <color rgb="FF8B01F3"/>
      </top>
      <bottom style="hair">
        <color rgb="FF8B01F3"/>
      </bottom>
      <diagonal/>
    </border>
    <border>
      <left style="thin">
        <color rgb="FF8B01F3"/>
      </left>
      <right style="medium">
        <color rgb="FF8B01F3"/>
      </right>
      <top style="hair">
        <color rgb="FF8B01F3"/>
      </top>
      <bottom style="hair">
        <color rgb="FF8B01F3"/>
      </bottom>
      <diagonal/>
    </border>
    <border>
      <left style="medium">
        <color rgb="FF8B01F3"/>
      </left>
      <right style="thin">
        <color rgb="FF8B01F3"/>
      </right>
      <top style="hair">
        <color rgb="FF8B01F3"/>
      </top>
      <bottom style="medium">
        <color rgb="FF8B01F3"/>
      </bottom>
      <diagonal/>
    </border>
    <border>
      <left style="thin">
        <color rgb="FF8B01F3"/>
      </left>
      <right style="thin">
        <color rgb="FF8B01F3"/>
      </right>
      <top style="hair">
        <color rgb="FF8B01F3"/>
      </top>
      <bottom style="medium">
        <color rgb="FF8B01F3"/>
      </bottom>
      <diagonal/>
    </border>
    <border>
      <left style="thin">
        <color rgb="FF8B01F3"/>
      </left>
      <right style="medium">
        <color rgb="FF8B01F3"/>
      </right>
      <top style="hair">
        <color rgb="FF8B01F3"/>
      </top>
      <bottom style="medium">
        <color rgb="FF8B01F3"/>
      </bottom>
      <diagonal/>
    </border>
    <border>
      <left style="thin">
        <color auto="1"/>
      </left>
      <right/>
      <top/>
      <bottom/>
      <diagonal/>
    </border>
  </borders>
  <cellStyleXfs count="9">
    <xf numFmtId="0" fontId="0"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9" fillId="0" borderId="0" applyNumberFormat="0" applyFill="0" applyBorder="0" applyAlignment="0" applyProtection="0"/>
    <xf numFmtId="0" fontId="31" fillId="0" borderId="0"/>
  </cellStyleXfs>
  <cellXfs count="516">
    <xf numFmtId="0" fontId="0" fillId="0" borderId="0" xfId="0"/>
    <xf numFmtId="0" fontId="2" fillId="2" borderId="2" xfId="0" applyFont="1" applyFill="1" applyBorder="1" applyAlignment="1">
      <alignment horizontal="left" vertical="center" wrapText="1"/>
    </xf>
    <xf numFmtId="0" fontId="2" fillId="0" borderId="10" xfId="0" applyFont="1" applyBorder="1" applyAlignment="1">
      <alignment horizontal="left" vertical="center" wrapText="1"/>
    </xf>
    <xf numFmtId="0" fontId="2" fillId="0" borderId="1" xfId="0" applyFont="1" applyBorder="1" applyAlignment="1">
      <alignment horizontal="left" vertical="center" wrapText="1"/>
    </xf>
    <xf numFmtId="0" fontId="1" fillId="0" borderId="2" xfId="0" applyFont="1" applyBorder="1" applyAlignment="1">
      <alignment vertical="center" wrapText="1"/>
    </xf>
    <xf numFmtId="0" fontId="1" fillId="0" borderId="4" xfId="0" applyFont="1" applyBorder="1" applyAlignment="1">
      <alignment vertical="center" wrapText="1"/>
    </xf>
    <xf numFmtId="0" fontId="1" fillId="0" borderId="13" xfId="0" applyFont="1" applyBorder="1" applyAlignment="1">
      <alignment vertical="center" wrapText="1"/>
    </xf>
    <xf numFmtId="0" fontId="1" fillId="0" borderId="7" xfId="0" applyFont="1" applyBorder="1" applyAlignment="1">
      <alignment vertical="center" wrapText="1"/>
    </xf>
    <xf numFmtId="0" fontId="2" fillId="0" borderId="10" xfId="0" applyFont="1" applyBorder="1" applyAlignment="1">
      <alignment vertical="center" wrapText="1"/>
    </xf>
    <xf numFmtId="0" fontId="2" fillId="0" borderId="12" xfId="0" applyFont="1" applyBorder="1" applyAlignment="1">
      <alignment vertical="center" wrapText="1"/>
    </xf>
    <xf numFmtId="0" fontId="2" fillId="0" borderId="12" xfId="0" applyFont="1" applyBorder="1" applyAlignment="1">
      <alignment horizontal="left" vertical="center" wrapText="1"/>
    </xf>
    <xf numFmtId="0" fontId="10" fillId="0" borderId="0" xfId="0" applyFont="1"/>
    <xf numFmtId="0" fontId="1" fillId="0" borderId="2" xfId="0" applyFont="1" applyBorder="1" applyAlignment="1">
      <alignment vertical="top" wrapText="1"/>
    </xf>
    <xf numFmtId="0" fontId="1" fillId="0" borderId="1" xfId="0" applyFont="1" applyBorder="1" applyAlignment="1">
      <alignment vertical="top" wrapText="1"/>
    </xf>
    <xf numFmtId="0" fontId="1" fillId="0" borderId="3" xfId="0" applyFont="1" applyBorder="1" applyAlignment="1">
      <alignment vertical="center" wrapText="1"/>
    </xf>
    <xf numFmtId="0" fontId="1" fillId="0" borderId="6" xfId="0" applyFont="1" applyBorder="1" applyAlignment="1">
      <alignment vertical="center" wrapText="1"/>
    </xf>
    <xf numFmtId="0" fontId="1" fillId="0" borderId="9" xfId="0" applyFont="1" applyBorder="1" applyAlignment="1">
      <alignment vertical="center" wrapText="1"/>
    </xf>
    <xf numFmtId="0" fontId="2" fillId="0" borderId="1" xfId="0" applyFont="1" applyBorder="1" applyAlignment="1">
      <alignment vertical="center" wrapText="1"/>
    </xf>
    <xf numFmtId="0" fontId="1" fillId="0" borderId="1" xfId="0" applyFont="1" applyBorder="1" applyAlignment="1">
      <alignment vertical="center" wrapText="1"/>
    </xf>
    <xf numFmtId="0" fontId="1" fillId="0" borderId="10" xfId="0" applyFont="1" applyBorder="1" applyAlignment="1">
      <alignment vertical="center" wrapText="1"/>
    </xf>
    <xf numFmtId="0" fontId="1" fillId="0" borderId="12" xfId="0" applyFont="1" applyBorder="1" applyAlignment="1">
      <alignment vertical="center" wrapText="1"/>
    </xf>
    <xf numFmtId="0" fontId="14" fillId="0" borderId="1" xfId="0" applyFont="1" applyBorder="1" applyAlignment="1">
      <alignment vertical="center" wrapText="1"/>
    </xf>
    <xf numFmtId="0" fontId="14" fillId="0" borderId="1" xfId="0" applyFont="1" applyBorder="1" applyAlignment="1">
      <alignment horizontal="left" vertical="center" wrapText="1"/>
    </xf>
    <xf numFmtId="0" fontId="15" fillId="0" borderId="1" xfId="0" applyFont="1" applyBorder="1" applyAlignment="1">
      <alignment horizontal="left" vertical="center" wrapText="1"/>
    </xf>
    <xf numFmtId="0" fontId="1" fillId="0" borderId="14" xfId="0" applyFont="1" applyBorder="1" applyAlignment="1">
      <alignment vertical="center" wrapText="1"/>
    </xf>
    <xf numFmtId="0" fontId="1" fillId="0" borderId="18" xfId="0" applyFont="1" applyBorder="1" applyAlignment="1">
      <alignment vertical="center" wrapText="1"/>
    </xf>
    <xf numFmtId="0" fontId="1" fillId="0" borderId="21" xfId="0" applyFont="1" applyBorder="1" applyAlignment="1">
      <alignment vertical="center" wrapText="1"/>
    </xf>
    <xf numFmtId="0" fontId="2" fillId="0" borderId="18" xfId="0" applyFont="1" applyBorder="1" applyAlignment="1">
      <alignment vertical="center" wrapText="1"/>
    </xf>
    <xf numFmtId="0" fontId="1" fillId="0" borderId="24" xfId="0" applyFont="1" applyBorder="1" applyAlignment="1">
      <alignment vertical="center" wrapText="1"/>
    </xf>
    <xf numFmtId="0" fontId="2" fillId="0" borderId="24" xfId="0" applyFont="1" applyBorder="1" applyAlignment="1">
      <alignment vertical="center" wrapText="1"/>
    </xf>
    <xf numFmtId="0" fontId="2" fillId="0" borderId="21" xfId="0" applyFont="1" applyBorder="1" applyAlignment="1">
      <alignment vertical="center" wrapText="1"/>
    </xf>
    <xf numFmtId="0" fontId="1" fillId="0" borderId="17" xfId="0" applyFont="1" applyBorder="1" applyAlignment="1">
      <alignment vertical="center" wrapText="1"/>
    </xf>
    <xf numFmtId="0" fontId="1" fillId="0" borderId="23" xfId="0" applyFont="1" applyBorder="1" applyAlignment="1">
      <alignment vertical="center" wrapText="1"/>
    </xf>
    <xf numFmtId="0" fontId="1" fillId="0" borderId="20" xfId="0" applyFont="1" applyBorder="1" applyAlignment="1">
      <alignment vertical="center" wrapText="1"/>
    </xf>
    <xf numFmtId="0" fontId="14" fillId="0" borderId="4" xfId="0" applyFont="1" applyBorder="1" applyAlignment="1">
      <alignment horizontal="left" vertical="center" wrapText="1"/>
    </xf>
    <xf numFmtId="0" fontId="2" fillId="2" borderId="1" xfId="0" applyFont="1" applyFill="1" applyBorder="1" applyAlignment="1">
      <alignment horizontal="left" vertical="center" wrapText="1"/>
    </xf>
    <xf numFmtId="0" fontId="2" fillId="2" borderId="10" xfId="0" applyFont="1" applyFill="1" applyBorder="1" applyAlignment="1">
      <alignment horizontal="left" vertical="center" wrapText="1"/>
    </xf>
    <xf numFmtId="0" fontId="1" fillId="0" borderId="16" xfId="0" applyFont="1" applyBorder="1" applyAlignment="1">
      <alignment vertical="center" wrapText="1"/>
    </xf>
    <xf numFmtId="0" fontId="1" fillId="0" borderId="19" xfId="0" applyFont="1" applyBorder="1" applyAlignment="1">
      <alignment vertical="center" wrapText="1"/>
    </xf>
    <xf numFmtId="0" fontId="1" fillId="3" borderId="1" xfId="0" applyFont="1" applyFill="1" applyBorder="1" applyAlignment="1">
      <alignment vertical="center" wrapText="1"/>
    </xf>
    <xf numFmtId="0" fontId="2" fillId="3" borderId="1" xfId="0" applyFont="1" applyFill="1" applyBorder="1" applyAlignment="1">
      <alignment vertical="center" wrapText="1"/>
    </xf>
    <xf numFmtId="0" fontId="2" fillId="0" borderId="2" xfId="0" applyFont="1" applyBorder="1" applyAlignment="1">
      <alignment horizontal="center" vertical="center" wrapText="1"/>
    </xf>
    <xf numFmtId="0" fontId="1" fillId="3" borderId="2" xfId="0" applyFont="1" applyFill="1" applyBorder="1" applyAlignment="1">
      <alignment vertical="center" wrapText="1"/>
    </xf>
    <xf numFmtId="0" fontId="1" fillId="0" borderId="32" xfId="0" applyFont="1" applyBorder="1" applyAlignment="1">
      <alignment vertical="center" wrapText="1"/>
    </xf>
    <xf numFmtId="0" fontId="2" fillId="2" borderId="2" xfId="0" applyFont="1" applyFill="1" applyBorder="1" applyAlignment="1">
      <alignment vertical="center" wrapText="1"/>
    </xf>
    <xf numFmtId="0" fontId="20" fillId="0" borderId="2" xfId="0" applyFont="1" applyBorder="1" applyAlignment="1">
      <alignment horizontal="left" vertical="center" wrapText="1"/>
    </xf>
    <xf numFmtId="0" fontId="0" fillId="0" borderId="0" xfId="0" applyAlignment="1">
      <alignment wrapText="1"/>
    </xf>
    <xf numFmtId="0" fontId="23" fillId="0" borderId="0" xfId="0" applyFont="1" applyAlignment="1">
      <alignment wrapText="1"/>
    </xf>
    <xf numFmtId="0" fontId="2" fillId="0" borderId="1" xfId="0" applyFont="1" applyBorder="1" applyAlignment="1">
      <alignment horizontal="left" vertical="center" wrapText="1"/>
    </xf>
    <xf numFmtId="0" fontId="2" fillId="2" borderId="1" xfId="0" applyFont="1" applyFill="1" applyBorder="1" applyAlignment="1">
      <alignment horizontal="left" vertical="center" wrapText="1"/>
    </xf>
    <xf numFmtId="0" fontId="1" fillId="0" borderId="1" xfId="0" applyFont="1" applyBorder="1" applyAlignment="1">
      <alignment vertical="top" wrapText="1"/>
    </xf>
    <xf numFmtId="0" fontId="1" fillId="0" borderId="1" xfId="0" applyFont="1" applyBorder="1" applyAlignment="1">
      <alignment vertical="center" wrapText="1"/>
    </xf>
    <xf numFmtId="0" fontId="0" fillId="0" borderId="0" xfId="0" applyAlignment="1">
      <alignment horizontal="center" vertical="center" wrapText="1"/>
    </xf>
    <xf numFmtId="0" fontId="1" fillId="0" borderId="0" xfId="0" applyFont="1" applyAlignment="1">
      <alignment horizontal="left" vertical="center" wrapText="1" indent="1"/>
    </xf>
    <xf numFmtId="0" fontId="3" fillId="0" borderId="0" xfId="0" applyFont="1" applyAlignment="1">
      <alignment wrapText="1"/>
    </xf>
    <xf numFmtId="0" fontId="25" fillId="0" borderId="0" xfId="0" applyFont="1" applyAlignment="1">
      <alignment horizontal="center" wrapText="1"/>
    </xf>
    <xf numFmtId="0" fontId="24" fillId="0" borderId="0" xfId="0" applyFont="1" applyAlignment="1">
      <alignment wrapText="1"/>
    </xf>
    <xf numFmtId="0" fontId="29" fillId="4" borderId="0" xfId="0" applyFont="1" applyFill="1" applyAlignment="1">
      <alignment wrapText="1"/>
    </xf>
    <xf numFmtId="0" fontId="30" fillId="0" borderId="0" xfId="0" applyFont="1" applyAlignment="1">
      <alignment wrapText="1"/>
    </xf>
    <xf numFmtId="0" fontId="31" fillId="0" borderId="0" xfId="8" applyFont="1" applyAlignment="1" applyProtection="1"/>
    <xf numFmtId="0" fontId="32" fillId="0" borderId="0" xfId="8" applyFont="1" applyAlignment="1" applyProtection="1">
      <alignment horizontal="left" vertical="top" wrapText="1"/>
    </xf>
    <xf numFmtId="0" fontId="33" fillId="0" borderId="0" xfId="8" applyFont="1" applyAlignment="1" applyProtection="1"/>
    <xf numFmtId="0" fontId="33" fillId="0" borderId="0" xfId="8" applyFont="1" applyAlignment="1" applyProtection="1">
      <alignment horizontal="center" vertical="center"/>
    </xf>
    <xf numFmtId="0" fontId="31" fillId="0" borderId="0" xfId="8" applyFont="1" applyAlignment="1" applyProtection="1">
      <alignment horizontal="center" vertical="center"/>
    </xf>
    <xf numFmtId="0" fontId="33" fillId="0" borderId="0" xfId="8" applyFont="1" applyAlignment="1" applyProtection="1">
      <alignment horizontal="right" vertical="center"/>
    </xf>
    <xf numFmtId="0" fontId="27" fillId="0" borderId="0" xfId="0" applyFont="1" applyAlignment="1">
      <alignment horizontal="left" wrapText="1"/>
    </xf>
    <xf numFmtId="0" fontId="41" fillId="0" borderId="0" xfId="0" applyFont="1" applyBorder="1" applyAlignment="1" applyProtection="1">
      <alignment vertical="top" wrapText="1"/>
    </xf>
    <xf numFmtId="0" fontId="27" fillId="0" borderId="0" xfId="0" applyFont="1" applyAlignment="1">
      <alignment horizontal="center" vertical="center" wrapText="1"/>
    </xf>
    <xf numFmtId="0" fontId="31" fillId="0" borderId="39" xfId="8" applyFont="1" applyBorder="1" applyAlignment="1" applyProtection="1">
      <alignment horizontal="left" vertical="top" wrapText="1"/>
      <protection locked="0"/>
    </xf>
    <xf numFmtId="0" fontId="31" fillId="0" borderId="0" xfId="8" applyFont="1" applyBorder="1" applyAlignment="1" applyProtection="1">
      <alignment horizontal="left" vertical="top" wrapText="1"/>
      <protection locked="0"/>
    </xf>
    <xf numFmtId="0" fontId="31" fillId="0" borderId="0" xfId="8" applyFont="1" applyBorder="1" applyAlignment="1" applyProtection="1"/>
    <xf numFmtId="0" fontId="38" fillId="0" borderId="37" xfId="8" applyFont="1" applyBorder="1" applyAlignment="1" applyProtection="1">
      <alignment horizontal="center" wrapText="1"/>
    </xf>
    <xf numFmtId="0" fontId="40" fillId="0" borderId="37" xfId="8" applyFont="1" applyBorder="1" applyAlignment="1" applyProtection="1">
      <alignment vertical="center"/>
      <protection locked="0"/>
    </xf>
    <xf numFmtId="0" fontId="40" fillId="0" borderId="37" xfId="8" applyFont="1" applyBorder="1" applyAlignment="1" applyProtection="1">
      <alignment horizontal="left" vertical="center" wrapText="1"/>
      <protection locked="0"/>
    </xf>
    <xf numFmtId="0" fontId="47" fillId="0" borderId="56" xfId="8" applyFont="1" applyBorder="1" applyAlignment="1" applyProtection="1">
      <alignment horizontal="center" vertical="center" wrapText="1"/>
    </xf>
    <xf numFmtId="0" fontId="49" fillId="10" borderId="72" xfId="8" applyFont="1" applyFill="1" applyBorder="1" applyAlignment="1" applyProtection="1">
      <alignment vertical="center" wrapText="1"/>
      <protection locked="0"/>
    </xf>
    <xf numFmtId="0" fontId="31" fillId="0" borderId="0" xfId="8" applyFont="1" applyAlignment="1" applyProtection="1">
      <alignment horizontal="left" vertical="center"/>
    </xf>
    <xf numFmtId="0" fontId="31" fillId="0" borderId="0" xfId="8" applyFont="1" applyBorder="1" applyAlignment="1" applyProtection="1">
      <alignment horizontal="left"/>
    </xf>
    <xf numFmtId="0" fontId="53" fillId="0" borderId="0" xfId="8" applyFont="1" applyFill="1" applyBorder="1" applyAlignment="1" applyProtection="1">
      <alignment vertical="center"/>
    </xf>
    <xf numFmtId="0" fontId="31" fillId="0" borderId="0" xfId="8" applyFont="1" applyFill="1" applyBorder="1" applyAlignment="1" applyProtection="1">
      <alignment vertical="center"/>
    </xf>
    <xf numFmtId="0" fontId="31" fillId="0" borderId="0" xfId="8" applyFont="1" applyFill="1" applyBorder="1" applyAlignment="1" applyProtection="1"/>
    <xf numFmtId="0" fontId="54" fillId="0" borderId="0" xfId="8" applyFont="1" applyAlignment="1" applyProtection="1">
      <alignment horizontal="center" vertical="center" wrapText="1"/>
    </xf>
    <xf numFmtId="0" fontId="31" fillId="0" borderId="96" xfId="8" applyFont="1" applyBorder="1" applyAlignment="1" applyProtection="1"/>
    <xf numFmtId="0" fontId="46" fillId="0" borderId="0" xfId="8" applyFont="1" applyBorder="1" applyAlignment="1" applyProtection="1">
      <alignment vertical="center" wrapText="1"/>
    </xf>
    <xf numFmtId="0" fontId="46" fillId="0" borderId="0" xfId="8" applyFont="1" applyBorder="1" applyAlignment="1" applyProtection="1">
      <alignment horizontal="right" vertical="center" wrapText="1"/>
    </xf>
    <xf numFmtId="0" fontId="64" fillId="22" borderId="103" xfId="8" applyFont="1" applyFill="1" applyBorder="1" applyAlignment="1" applyProtection="1">
      <alignment horizontal="center" vertical="center" wrapText="1"/>
    </xf>
    <xf numFmtId="0" fontId="64" fillId="22" borderId="104" xfId="8" applyFont="1" applyFill="1" applyBorder="1" applyAlignment="1" applyProtection="1">
      <alignment horizontal="center" vertical="center" wrapText="1"/>
    </xf>
    <xf numFmtId="0" fontId="68" fillId="0" borderId="0" xfId="8" applyFont="1" applyBorder="1" applyAlignment="1" applyProtection="1">
      <alignment horizontal="left" vertical="center"/>
    </xf>
    <xf numFmtId="0" fontId="70" fillId="0" borderId="0" xfId="8" applyFont="1" applyBorder="1" applyAlignment="1" applyProtection="1">
      <alignment horizontal="center" vertical="center"/>
    </xf>
    <xf numFmtId="0" fontId="71" fillId="0" borderId="113" xfId="8" applyFont="1" applyBorder="1" applyAlignment="1" applyProtection="1">
      <alignment horizontal="center" vertical="center" wrapText="1"/>
    </xf>
    <xf numFmtId="0" fontId="42" fillId="25" borderId="107" xfId="8" applyFont="1" applyFill="1" applyBorder="1" applyAlignment="1" applyProtection="1">
      <alignment horizontal="center" vertical="center" wrapText="1"/>
    </xf>
    <xf numFmtId="0" fontId="42" fillId="25" borderId="117" xfId="8" applyFont="1" applyFill="1" applyBorder="1" applyAlignment="1" applyProtection="1">
      <alignment horizontal="center" vertical="center" wrapText="1"/>
    </xf>
    <xf numFmtId="0" fontId="31" fillId="0" borderId="34" xfId="8" applyFont="1" applyBorder="1" applyAlignment="1" applyProtection="1"/>
    <xf numFmtId="0" fontId="31" fillId="0" borderId="37" xfId="8" applyFont="1" applyBorder="1" applyAlignment="1" applyProtection="1">
      <protection locked="0"/>
    </xf>
    <xf numFmtId="0" fontId="31" fillId="23" borderId="119" xfId="8" applyFont="1" applyFill="1" applyBorder="1" applyAlignment="1" applyProtection="1"/>
    <xf numFmtId="0" fontId="31" fillId="23" borderId="109" xfId="8" applyFont="1" applyFill="1" applyBorder="1" applyAlignment="1" applyProtection="1">
      <protection locked="0"/>
    </xf>
    <xf numFmtId="0" fontId="31" fillId="0" borderId="119" xfId="8" applyFont="1" applyBorder="1" applyAlignment="1" applyProtection="1"/>
    <xf numFmtId="0" fontId="31" fillId="0" borderId="109" xfId="8" applyFont="1" applyBorder="1" applyAlignment="1" applyProtection="1">
      <protection locked="0"/>
    </xf>
    <xf numFmtId="0" fontId="46" fillId="0" borderId="0" xfId="8" applyFont="1" applyBorder="1" applyAlignment="1" applyProtection="1">
      <alignment horizontal="right" vertical="top" wrapText="1"/>
    </xf>
    <xf numFmtId="0" fontId="1" fillId="0" borderId="1" xfId="0" applyFont="1" applyBorder="1" applyAlignment="1">
      <alignment horizontal="left" vertical="center" wrapText="1"/>
    </xf>
    <xf numFmtId="0" fontId="14" fillId="0" borderId="1" xfId="0" applyFont="1" applyBorder="1" applyAlignment="1">
      <alignment horizontal="center" vertical="center" wrapText="1"/>
    </xf>
    <xf numFmtId="0" fontId="80" fillId="0" borderId="11" xfId="5" applyFont="1" applyBorder="1" applyAlignment="1">
      <alignment vertical="center" wrapText="1"/>
    </xf>
    <xf numFmtId="0" fontId="0" fillId="0" borderId="10" xfId="0" applyBorder="1"/>
    <xf numFmtId="0" fontId="1" fillId="0" borderId="15" xfId="0" applyFont="1" applyBorder="1" applyAlignment="1">
      <alignment horizontal="center" vertical="center" wrapText="1"/>
    </xf>
    <xf numFmtId="0" fontId="8" fillId="0" borderId="15" xfId="5" applyBorder="1" applyAlignment="1">
      <alignment horizontal="left" vertical="center" wrapText="1"/>
    </xf>
    <xf numFmtId="0" fontId="83" fillId="4" borderId="0" xfId="5" applyFont="1" applyFill="1" applyAlignment="1">
      <alignment horizontal="center" vertical="center" wrapText="1"/>
    </xf>
    <xf numFmtId="0" fontId="86" fillId="0" borderId="0" xfId="8" applyFont="1" applyAlignment="1" applyProtection="1">
      <alignment vertical="center"/>
    </xf>
    <xf numFmtId="0" fontId="31" fillId="0" borderId="0" xfId="8" applyFont="1" applyAlignment="1" applyProtection="1">
      <alignment vertical="center"/>
    </xf>
    <xf numFmtId="0" fontId="42" fillId="21" borderId="124" xfId="8" applyFont="1" applyFill="1" applyBorder="1" applyAlignment="1" applyProtection="1">
      <alignment horizontal="center" vertical="center" wrapText="1"/>
    </xf>
    <xf numFmtId="0" fontId="42" fillId="30" borderId="124" xfId="8" applyFont="1" applyFill="1" applyBorder="1" applyAlignment="1" applyProtection="1">
      <alignment horizontal="center" vertical="center" wrapText="1"/>
    </xf>
    <xf numFmtId="0" fontId="31" fillId="31" borderId="124" xfId="8" applyFont="1" applyFill="1" applyBorder="1" applyAlignment="1" applyProtection="1">
      <alignment horizontal="center" vertical="center"/>
    </xf>
    <xf numFmtId="0" fontId="31" fillId="0" borderId="120" xfId="8" applyFont="1" applyBorder="1" applyAlignment="1" applyProtection="1"/>
    <xf numFmtId="0" fontId="31" fillId="0" borderId="125" xfId="8" applyFont="1" applyBorder="1" applyAlignment="1" applyProtection="1"/>
    <xf numFmtId="0" fontId="90" fillId="0" borderId="33" xfId="0" applyFont="1" applyBorder="1" applyAlignment="1">
      <alignment horizontal="center" vertical="center" wrapText="1"/>
    </xf>
    <xf numFmtId="0" fontId="90" fillId="0" borderId="0" xfId="0" applyFont="1" applyAlignment="1">
      <alignment horizontal="center" vertical="center" wrapText="1"/>
    </xf>
    <xf numFmtId="0" fontId="91" fillId="0" borderId="0" xfId="0" applyFont="1" applyAlignment="1">
      <alignment horizontal="center" vertical="center" wrapText="1"/>
    </xf>
    <xf numFmtId="0" fontId="92" fillId="0" borderId="0" xfId="0" applyFont="1" applyBorder="1" applyAlignment="1" applyProtection="1">
      <alignment horizontal="center" vertical="center" wrapText="1"/>
    </xf>
    <xf numFmtId="0" fontId="89" fillId="0" borderId="0" xfId="0" applyFont="1" applyAlignment="1">
      <alignment horizontal="center" vertical="center" wrapText="1"/>
    </xf>
    <xf numFmtId="0" fontId="41" fillId="0" borderId="37" xfId="8" applyFont="1" applyBorder="1" applyAlignment="1" applyProtection="1">
      <alignment horizontal="left" vertical="center" wrapText="1"/>
      <protection locked="0"/>
    </xf>
    <xf numFmtId="0" fontId="33" fillId="0" borderId="0" xfId="0" applyFont="1" applyAlignment="1" applyProtection="1"/>
    <xf numFmtId="0" fontId="33" fillId="0" borderId="0" xfId="0" applyFont="1" applyAlignment="1" applyProtection="1">
      <alignment horizontal="center" vertical="center"/>
    </xf>
    <xf numFmtId="0" fontId="0" fillId="0" borderId="0" xfId="0" applyFont="1" applyAlignment="1" applyProtection="1"/>
    <xf numFmtId="0" fontId="33" fillId="0" borderId="0" xfId="0" applyFont="1" applyAlignment="1" applyProtection="1">
      <alignment horizontal="right" vertical="center"/>
    </xf>
    <xf numFmtId="0" fontId="0" fillId="0" borderId="0" xfId="0" applyFont="1" applyAlignment="1" applyProtection="1">
      <alignment horizontal="center" vertical="center"/>
    </xf>
    <xf numFmtId="0" fontId="0" fillId="0" borderId="0" xfId="0" applyFont="1" applyBorder="1" applyAlignment="1" applyProtection="1"/>
    <xf numFmtId="0" fontId="73" fillId="0" borderId="0" xfId="8" applyFont="1" applyAlignment="1" applyProtection="1">
      <alignment horizontal="center"/>
    </xf>
    <xf numFmtId="0" fontId="36" fillId="0" borderId="0" xfId="8" applyFont="1" applyAlignment="1" applyProtection="1">
      <alignment vertical="center"/>
    </xf>
    <xf numFmtId="0" fontId="31" fillId="0" borderId="0" xfId="8" applyFont="1" applyAlignment="1" applyProtection="1">
      <alignment horizontal="center" vertical="top"/>
    </xf>
    <xf numFmtId="0" fontId="97" fillId="0" borderId="0" xfId="8" applyFont="1" applyAlignment="1" applyProtection="1">
      <alignment horizontal="center"/>
    </xf>
    <xf numFmtId="0" fontId="48" fillId="0" borderId="0" xfId="8" applyFont="1" applyAlignment="1" applyProtection="1">
      <alignment vertical="top" wrapText="1"/>
      <protection locked="0"/>
    </xf>
    <xf numFmtId="0" fontId="98" fillId="10" borderId="0" xfId="8" applyFont="1" applyFill="1" applyAlignment="1" applyProtection="1">
      <alignment horizontal="right" vertical="center"/>
    </xf>
    <xf numFmtId="0" fontId="98" fillId="10" borderId="0" xfId="8" applyFont="1" applyFill="1" applyAlignment="1" applyProtection="1">
      <alignment horizontal="left" vertical="center" wrapText="1"/>
    </xf>
    <xf numFmtId="0" fontId="99" fillId="0" borderId="0" xfId="8" applyFont="1" applyAlignment="1" applyProtection="1">
      <alignment horizontal="center" vertical="center" wrapText="1"/>
    </xf>
    <xf numFmtId="0" fontId="65" fillId="0" borderId="0" xfId="8" applyFont="1" applyBorder="1" applyAlignment="1" applyProtection="1">
      <alignment horizontal="center" vertical="center" wrapText="1"/>
      <protection locked="0"/>
    </xf>
    <xf numFmtId="0" fontId="36" fillId="0" borderId="0" xfId="0" applyFont="1" applyAlignment="1" applyProtection="1">
      <alignment horizontal="center" vertical="center"/>
    </xf>
    <xf numFmtId="0" fontId="100" fillId="0" borderId="0" xfId="8" applyFont="1" applyAlignment="1" applyProtection="1"/>
    <xf numFmtId="0" fontId="57" fillId="20" borderId="95" xfId="8" applyFont="1" applyFill="1" applyBorder="1" applyAlignment="1" applyProtection="1">
      <alignment horizontal="center" vertical="center"/>
    </xf>
    <xf numFmtId="0" fontId="65" fillId="0" borderId="105" xfId="8" applyFont="1" applyBorder="1" applyAlignment="1" applyProtection="1">
      <alignment horizontal="center" vertical="center" wrapText="1"/>
    </xf>
    <xf numFmtId="0" fontId="65" fillId="0" borderId="0" xfId="8" applyFont="1" applyBorder="1" applyAlignment="1" applyProtection="1">
      <alignment horizontal="center" vertical="center" wrapText="1"/>
    </xf>
    <xf numFmtId="0" fontId="31" fillId="0" borderId="124" xfId="8" applyFont="1" applyBorder="1" applyAlignment="1" applyProtection="1">
      <alignment horizontal="center" vertical="center"/>
      <protection locked="0"/>
    </xf>
    <xf numFmtId="0" fontId="47" fillId="0" borderId="56" xfId="8" applyFont="1" applyBorder="1" applyAlignment="1" applyProtection="1">
      <alignment horizontal="center" vertical="center" wrapText="1"/>
      <protection locked="0"/>
    </xf>
    <xf numFmtId="0" fontId="47" fillId="0" borderId="56" xfId="8" applyFont="1" applyBorder="1" applyAlignment="1" applyProtection="1">
      <alignment horizontal="center" vertical="center"/>
      <protection locked="0"/>
    </xf>
    <xf numFmtId="0" fontId="31" fillId="0" borderId="0" xfId="8" applyFont="1" applyAlignment="1" applyProtection="1">
      <alignment horizontal="center" vertical="center"/>
    </xf>
    <xf numFmtId="0" fontId="65" fillId="0" borderId="103" xfId="8" applyFont="1" applyBorder="1" applyAlignment="1" applyProtection="1">
      <alignment horizontal="center" vertical="center" wrapText="1"/>
    </xf>
    <xf numFmtId="0" fontId="65" fillId="0" borderId="104" xfId="8" applyFont="1" applyBorder="1" applyAlignment="1" applyProtection="1">
      <alignment horizontal="center" vertical="center" wrapText="1"/>
    </xf>
    <xf numFmtId="0" fontId="102" fillId="0" borderId="147" xfId="8" applyFont="1" applyBorder="1" applyAlignment="1" applyProtection="1">
      <alignment horizontal="center" vertical="center" wrapText="1"/>
    </xf>
    <xf numFmtId="0" fontId="65" fillId="0" borderId="148" xfId="8" applyFont="1" applyBorder="1" applyAlignment="1" applyProtection="1">
      <alignment horizontal="center" vertical="center" wrapText="1"/>
    </xf>
    <xf numFmtId="0" fontId="31" fillId="10" borderId="72" xfId="8" applyFont="1" applyFill="1" applyBorder="1" applyAlignment="1" applyProtection="1">
      <alignment vertical="center" wrapText="1"/>
      <protection locked="0"/>
    </xf>
    <xf numFmtId="0" fontId="31" fillId="0" borderId="150" xfId="8" applyFont="1" applyBorder="1" applyAlignment="1" applyProtection="1">
      <alignment horizontal="center" vertical="center" wrapText="1"/>
      <protection locked="0"/>
    </xf>
    <xf numFmtId="0" fontId="31" fillId="0" borderId="88" xfId="8" applyFont="1" applyBorder="1" applyAlignment="1" applyProtection="1">
      <alignment horizontal="center" vertical="center"/>
      <protection locked="0"/>
    </xf>
    <xf numFmtId="0" fontId="31" fillId="17" borderId="88" xfId="8" applyFont="1" applyFill="1" applyBorder="1" applyAlignment="1" applyProtection="1">
      <alignment horizontal="center" vertical="center"/>
      <protection locked="0"/>
    </xf>
    <xf numFmtId="0" fontId="105" fillId="0" borderId="0" xfId="8" applyFont="1" applyBorder="1" applyAlignment="1" applyProtection="1">
      <alignment vertical="center" wrapText="1"/>
    </xf>
    <xf numFmtId="0" fontId="108" fillId="0" borderId="0" xfId="8" applyFont="1" applyBorder="1" applyAlignment="1" applyProtection="1">
      <alignment horizontal="right" vertical="center" wrapText="1"/>
    </xf>
    <xf numFmtId="0" fontId="109" fillId="10" borderId="0" xfId="8" applyFont="1" applyFill="1" applyBorder="1" applyAlignment="1" applyProtection="1">
      <alignment vertical="center" wrapText="1"/>
    </xf>
    <xf numFmtId="0" fontId="64" fillId="22" borderId="153" xfId="8" applyFont="1" applyFill="1" applyBorder="1" applyAlignment="1" applyProtection="1">
      <alignment horizontal="center" vertical="center" wrapText="1"/>
    </xf>
    <xf numFmtId="0" fontId="64" fillId="22" borderId="154" xfId="8" applyFont="1" applyFill="1" applyBorder="1" applyAlignment="1" applyProtection="1">
      <alignment horizontal="center" vertical="center" wrapText="1"/>
    </xf>
    <xf numFmtId="0" fontId="111" fillId="10" borderId="0" xfId="8" applyFont="1" applyFill="1" applyBorder="1" applyAlignment="1" applyProtection="1">
      <alignment horizontal="center"/>
    </xf>
    <xf numFmtId="0" fontId="109" fillId="10" borderId="0" xfId="8" applyFont="1" applyFill="1" applyBorder="1" applyAlignment="1" applyProtection="1">
      <alignment horizontal="center" vertical="top"/>
    </xf>
    <xf numFmtId="0" fontId="41" fillId="0" borderId="0" xfId="8" applyFont="1" applyAlignment="1" applyProtection="1"/>
    <xf numFmtId="0" fontId="113" fillId="10" borderId="0" xfId="8" applyFont="1" applyFill="1" applyBorder="1" applyAlignment="1" applyProtection="1">
      <alignment horizontal="center"/>
    </xf>
    <xf numFmtId="0" fontId="31" fillId="0" borderId="156" xfId="8" applyFont="1" applyBorder="1" applyAlignment="1" applyProtection="1">
      <alignment horizontal="center" vertical="center"/>
    </xf>
    <xf numFmtId="0" fontId="31" fillId="0" borderId="157" xfId="8" applyFont="1" applyBorder="1" applyAlignment="1" applyProtection="1">
      <alignment horizontal="center" vertical="center"/>
    </xf>
    <xf numFmtId="0" fontId="31" fillId="0" borderId="159" xfId="8" applyFont="1" applyBorder="1" applyAlignment="1" applyProtection="1">
      <alignment horizontal="center" vertical="center"/>
    </xf>
    <xf numFmtId="0" fontId="31" fillId="0" borderId="160" xfId="8" applyFont="1" applyBorder="1" applyAlignment="1" applyProtection="1">
      <alignment horizontal="center" vertical="center"/>
    </xf>
    <xf numFmtId="0" fontId="0" fillId="0" borderId="0" xfId="0"/>
    <xf numFmtId="0" fontId="110" fillId="34" borderId="158" xfId="0" applyFont="1" applyFill="1" applyBorder="1" applyAlignment="1" applyProtection="1">
      <alignment horizontal="center" vertical="center" wrapText="1"/>
    </xf>
    <xf numFmtId="0" fontId="110" fillId="34" borderId="159" xfId="0" applyFont="1" applyFill="1" applyBorder="1" applyAlignment="1" applyProtection="1">
      <alignment horizontal="center" vertical="center" wrapText="1"/>
    </xf>
    <xf numFmtId="0" fontId="114" fillId="0" borderId="142" xfId="5" applyFont="1" applyBorder="1" applyAlignment="1" applyProtection="1">
      <alignment horizontal="right" vertical="center" wrapText="1"/>
      <protection locked="0"/>
    </xf>
    <xf numFmtId="0" fontId="114" fillId="0" borderId="0" xfId="5" applyFont="1" applyBorder="1" applyAlignment="1" applyProtection="1">
      <alignment horizontal="right" vertical="center" wrapText="1"/>
      <protection locked="0"/>
    </xf>
    <xf numFmtId="0" fontId="62" fillId="22" borderId="152" xfId="8" applyFont="1" applyFill="1" applyBorder="1" applyAlignment="1" applyProtection="1">
      <alignment horizontal="center" vertical="center" wrapText="1"/>
    </xf>
    <xf numFmtId="0" fontId="62" fillId="22" borderId="153" xfId="8" applyFont="1" applyFill="1" applyBorder="1" applyAlignment="1" applyProtection="1">
      <alignment horizontal="center" vertical="center" wrapText="1"/>
    </xf>
    <xf numFmtId="0" fontId="110" fillId="34" borderId="155" xfId="0" applyFont="1" applyFill="1" applyBorder="1" applyAlignment="1" applyProtection="1">
      <alignment horizontal="center" vertical="center" wrapText="1"/>
    </xf>
    <xf numFmtId="0" fontId="110" fillId="34" borderId="156" xfId="0" applyFont="1" applyFill="1" applyBorder="1" applyAlignment="1" applyProtection="1">
      <alignment horizontal="center" vertical="center" wrapText="1"/>
    </xf>
    <xf numFmtId="0" fontId="69" fillId="23" borderId="110" xfId="8" applyFont="1" applyFill="1" applyBorder="1" applyAlignment="1" applyProtection="1">
      <alignment horizontal="center" vertical="center"/>
    </xf>
    <xf numFmtId="0" fontId="69" fillId="23" borderId="111" xfId="8" applyFont="1" applyFill="1" applyBorder="1" applyAlignment="1" applyProtection="1">
      <alignment horizontal="center" vertical="center"/>
    </xf>
    <xf numFmtId="0" fontId="69" fillId="23" borderId="112" xfId="8" applyFont="1" applyFill="1" applyBorder="1" applyAlignment="1" applyProtection="1">
      <alignment horizontal="center" vertical="center"/>
    </xf>
    <xf numFmtId="0" fontId="31" fillId="0" borderId="110" xfId="8" applyFont="1" applyBorder="1" applyAlignment="1" applyProtection="1">
      <alignment horizontal="center" vertical="center"/>
      <protection locked="0"/>
    </xf>
    <xf numFmtId="0" fontId="31" fillId="0" borderId="112" xfId="8" applyFont="1" applyBorder="1" applyAlignment="1" applyProtection="1">
      <alignment horizontal="center" vertical="center"/>
      <protection locked="0"/>
    </xf>
    <xf numFmtId="0" fontId="69" fillId="24" borderId="110" xfId="8" applyFont="1" applyFill="1" applyBorder="1" applyAlignment="1" applyProtection="1">
      <alignment horizontal="center" vertical="center"/>
    </xf>
    <xf numFmtId="0" fontId="69" fillId="24" borderId="111" xfId="8" applyFont="1" applyFill="1" applyBorder="1" applyAlignment="1" applyProtection="1">
      <alignment horizontal="center" vertical="center"/>
    </xf>
    <xf numFmtId="0" fontId="69" fillId="24" borderId="112" xfId="8" applyFont="1" applyFill="1" applyBorder="1" applyAlignment="1" applyProtection="1">
      <alignment horizontal="center" vertical="center"/>
    </xf>
    <xf numFmtId="0" fontId="31" fillId="23" borderId="110" xfId="8" applyFont="1" applyFill="1" applyBorder="1" applyAlignment="1" applyProtection="1">
      <alignment horizontal="center" vertical="center"/>
      <protection locked="0"/>
    </xf>
    <xf numFmtId="0" fontId="31" fillId="23" borderId="112" xfId="8" applyFont="1" applyFill="1" applyBorder="1" applyAlignment="1" applyProtection="1">
      <alignment horizontal="center" vertical="center"/>
      <protection locked="0"/>
    </xf>
    <xf numFmtId="0" fontId="37" fillId="6" borderId="35" xfId="0" applyFont="1" applyFill="1" applyBorder="1" applyAlignment="1" applyProtection="1">
      <alignment horizontal="left" vertical="center"/>
    </xf>
    <xf numFmtId="0" fontId="37" fillId="6" borderId="36" xfId="0" applyFont="1" applyFill="1" applyBorder="1" applyAlignment="1" applyProtection="1">
      <alignment horizontal="left" vertical="center"/>
    </xf>
    <xf numFmtId="0" fontId="37" fillId="6" borderId="37" xfId="0" applyFont="1" applyFill="1" applyBorder="1" applyAlignment="1" applyProtection="1">
      <alignment horizontal="left" vertical="center"/>
    </xf>
    <xf numFmtId="0" fontId="104" fillId="0" borderId="35" xfId="0" quotePrefix="1" applyFont="1" applyBorder="1" applyAlignment="1" applyProtection="1">
      <alignment horizontal="left" vertical="top" wrapText="1"/>
      <protection locked="0"/>
    </xf>
    <xf numFmtId="0" fontId="104" fillId="0" borderId="36" xfId="0" applyFont="1" applyBorder="1" applyAlignment="1" applyProtection="1">
      <alignment horizontal="left" vertical="top"/>
      <protection locked="0"/>
    </xf>
    <xf numFmtId="0" fontId="104" fillId="0" borderId="37" xfId="0" applyFont="1" applyBorder="1" applyAlignment="1" applyProtection="1">
      <alignment horizontal="left" vertical="top"/>
      <protection locked="0"/>
    </xf>
    <xf numFmtId="0" fontId="107" fillId="0" borderId="106" xfId="0" applyFont="1" applyBorder="1" applyAlignment="1" applyProtection="1">
      <alignment horizontal="left" vertical="top"/>
    </xf>
    <xf numFmtId="0" fontId="107" fillId="0" borderId="39" xfId="0" applyFont="1" applyBorder="1" applyAlignment="1" applyProtection="1">
      <alignment horizontal="left" vertical="top"/>
    </xf>
    <xf numFmtId="0" fontId="107" fillId="0" borderId="107" xfId="0" applyFont="1" applyBorder="1" applyAlignment="1" applyProtection="1">
      <alignment horizontal="left" vertical="top"/>
    </xf>
    <xf numFmtId="0" fontId="103" fillId="0" borderId="108" xfId="0" applyFont="1" applyBorder="1" applyAlignment="1" applyProtection="1">
      <alignment horizontal="left" vertical="top"/>
      <protection locked="0"/>
    </xf>
    <xf numFmtId="0" fontId="103" fillId="0" borderId="38" xfId="0" applyFont="1" applyBorder="1" applyAlignment="1" applyProtection="1">
      <alignment horizontal="left" vertical="top"/>
      <protection locked="0"/>
    </xf>
    <xf numFmtId="0" fontId="103" fillId="0" borderId="109" xfId="0" applyFont="1" applyBorder="1" applyAlignment="1" applyProtection="1">
      <alignment horizontal="left" vertical="top"/>
      <protection locked="0"/>
    </xf>
    <xf numFmtId="0" fontId="34" fillId="0" borderId="0" xfId="0" applyFont="1" applyBorder="1" applyAlignment="1" applyProtection="1">
      <alignment horizontal="center" vertical="center" wrapText="1"/>
    </xf>
    <xf numFmtId="0" fontId="0" fillId="0" borderId="35" xfId="0" applyFont="1" applyBorder="1" applyAlignment="1" applyProtection="1">
      <alignment horizontal="left" vertical="top" wrapText="1"/>
      <protection locked="0"/>
    </xf>
    <xf numFmtId="0" fontId="0" fillId="0" borderId="36" xfId="0" applyFont="1" applyBorder="1" applyAlignment="1" applyProtection="1">
      <alignment horizontal="left" vertical="top"/>
      <protection locked="0"/>
    </xf>
    <xf numFmtId="0" fontId="0" fillId="0" borderId="37" xfId="0" applyFont="1" applyBorder="1" applyAlignment="1" applyProtection="1">
      <alignment horizontal="left" vertical="top"/>
      <protection locked="0"/>
    </xf>
    <xf numFmtId="0" fontId="32" fillId="0" borderId="0" xfId="0" applyFont="1" applyAlignment="1" applyProtection="1">
      <alignment horizontal="left" vertical="top" wrapText="1"/>
    </xf>
    <xf numFmtId="0" fontId="35" fillId="0" borderId="0" xfId="0" applyFont="1" applyAlignment="1">
      <alignment horizontal="center"/>
    </xf>
    <xf numFmtId="0" fontId="110" fillId="28" borderId="152" xfId="0" applyFont="1" applyFill="1" applyBorder="1" applyAlignment="1" applyProtection="1">
      <alignment horizontal="center" vertical="center" wrapText="1"/>
    </xf>
    <xf numFmtId="0" fontId="110" fillId="28" borderId="153" xfId="0" applyFont="1" applyFill="1" applyBorder="1" applyAlignment="1" applyProtection="1">
      <alignment horizontal="center" vertical="center" wrapText="1"/>
    </xf>
    <xf numFmtId="0" fontId="61" fillId="10" borderId="139" xfId="8" applyFont="1" applyFill="1" applyBorder="1" applyAlignment="1" applyProtection="1">
      <alignment horizontal="center" vertical="center" wrapText="1"/>
    </xf>
    <xf numFmtId="0" fontId="61" fillId="10" borderId="140" xfId="8" applyFont="1" applyFill="1" applyBorder="1" applyAlignment="1" applyProtection="1">
      <alignment horizontal="center" vertical="center" wrapText="1"/>
    </xf>
    <xf numFmtId="0" fontId="61" fillId="10" borderId="141" xfId="8" applyFont="1" applyFill="1" applyBorder="1" applyAlignment="1" applyProtection="1">
      <alignment horizontal="center" vertical="center" wrapText="1"/>
    </xf>
    <xf numFmtId="0" fontId="105" fillId="0" borderId="0" xfId="8" applyFont="1" applyBorder="1" applyAlignment="1" applyProtection="1">
      <alignment horizontal="left" vertical="center" wrapText="1"/>
    </xf>
    <xf numFmtId="0" fontId="105" fillId="0" borderId="151" xfId="8" applyFont="1" applyBorder="1" applyAlignment="1" applyProtection="1">
      <alignment horizontal="left" vertical="center" wrapText="1"/>
    </xf>
    <xf numFmtId="0" fontId="31" fillId="0" borderId="79" xfId="8" applyFont="1" applyBorder="1" applyAlignment="1" applyProtection="1">
      <alignment horizontal="left" vertical="top"/>
      <protection locked="0"/>
    </xf>
    <xf numFmtId="0" fontId="31" fillId="0" borderId="80" xfId="8" applyFont="1" applyBorder="1" applyAlignment="1" applyProtection="1">
      <alignment horizontal="left" vertical="top"/>
      <protection locked="0"/>
    </xf>
    <xf numFmtId="0" fontId="31" fillId="0" borderId="81" xfId="8" applyFont="1" applyBorder="1" applyAlignment="1" applyProtection="1">
      <alignment horizontal="left" vertical="top"/>
      <protection locked="0"/>
    </xf>
    <xf numFmtId="0" fontId="53" fillId="13" borderId="82" xfId="8" applyFont="1" applyFill="1" applyBorder="1" applyAlignment="1" applyProtection="1">
      <alignment horizontal="center" vertical="center"/>
    </xf>
    <xf numFmtId="0" fontId="53" fillId="13" borderId="83" xfId="8" applyFont="1" applyFill="1" applyBorder="1" applyAlignment="1" applyProtection="1">
      <alignment horizontal="center" vertical="center"/>
    </xf>
    <xf numFmtId="0" fontId="53" fillId="13" borderId="84" xfId="8" applyFont="1" applyFill="1" applyBorder="1" applyAlignment="1" applyProtection="1">
      <alignment horizontal="center" vertical="center"/>
    </xf>
    <xf numFmtId="0" fontId="42" fillId="14" borderId="85" xfId="8" applyFont="1" applyFill="1" applyBorder="1" applyAlignment="1" applyProtection="1">
      <alignment horizontal="center" vertical="center"/>
    </xf>
    <xf numFmtId="0" fontId="42" fillId="14" borderId="86" xfId="8" applyFont="1" applyFill="1" applyBorder="1" applyAlignment="1" applyProtection="1">
      <alignment horizontal="center" vertical="center"/>
    </xf>
    <xf numFmtId="0" fontId="42" fillId="14" borderId="87" xfId="8" applyFont="1" applyFill="1" applyBorder="1" applyAlignment="1" applyProtection="1">
      <alignment horizontal="center" vertical="center"/>
    </xf>
    <xf numFmtId="0" fontId="31" fillId="0" borderId="82" xfId="8" applyFont="1" applyBorder="1" applyAlignment="1" applyProtection="1">
      <alignment horizontal="left" vertical="top" wrapText="1"/>
      <protection locked="0"/>
    </xf>
    <xf numFmtId="0" fontId="31" fillId="0" borderId="83" xfId="8" applyFont="1" applyBorder="1" applyAlignment="1" applyProtection="1">
      <alignment horizontal="left" vertical="top"/>
      <protection locked="0"/>
    </xf>
    <xf numFmtId="0" fontId="31" fillId="0" borderId="84" xfId="8" applyFont="1" applyBorder="1" applyAlignment="1" applyProtection="1">
      <alignment horizontal="left" vertical="top"/>
      <protection locked="0"/>
    </xf>
    <xf numFmtId="0" fontId="74" fillId="0" borderId="143" xfId="8" applyFont="1" applyBorder="1" applyAlignment="1" applyProtection="1">
      <alignment horizontal="center" vertical="center"/>
      <protection locked="0"/>
    </xf>
    <xf numFmtId="0" fontId="74" fillId="0" borderId="144" xfId="8" applyFont="1" applyBorder="1" applyAlignment="1" applyProtection="1">
      <alignment horizontal="center" vertical="center"/>
      <protection locked="0"/>
    </xf>
    <xf numFmtId="0" fontId="74" fillId="0" borderId="145" xfId="8" applyFont="1" applyBorder="1" applyAlignment="1" applyProtection="1">
      <alignment horizontal="center" vertical="center"/>
      <protection locked="0"/>
    </xf>
    <xf numFmtId="0" fontId="72" fillId="0" borderId="0" xfId="8" applyFont="1" applyBorder="1" applyAlignment="1" applyProtection="1">
      <alignment horizontal="center" vertical="center"/>
    </xf>
    <xf numFmtId="0" fontId="53" fillId="12" borderId="79" xfId="8" applyFont="1" applyFill="1" applyBorder="1" applyAlignment="1" applyProtection="1">
      <alignment horizontal="left" vertical="center"/>
    </xf>
    <xf numFmtId="0" fontId="53" fillId="12" borderId="80" xfId="8" applyFont="1" applyFill="1" applyBorder="1" applyAlignment="1" applyProtection="1">
      <alignment horizontal="left" vertical="center"/>
    </xf>
    <xf numFmtId="0" fontId="53" fillId="12" borderId="81" xfId="8" applyFont="1" applyFill="1" applyBorder="1" applyAlignment="1" applyProtection="1">
      <alignment horizontal="left" vertical="center"/>
    </xf>
    <xf numFmtId="0" fontId="55" fillId="18" borderId="92" xfId="8" applyFont="1" applyFill="1" applyBorder="1" applyAlignment="1" applyProtection="1">
      <alignment horizontal="center" vertical="center" wrapText="1"/>
    </xf>
    <xf numFmtId="0" fontId="55" fillId="18" borderId="93" xfId="8" applyFont="1" applyFill="1" applyBorder="1" applyAlignment="1" applyProtection="1">
      <alignment horizontal="center" vertical="center" wrapText="1"/>
    </xf>
    <xf numFmtId="0" fontId="56" fillId="19" borderId="93" xfId="8" quotePrefix="1" applyFont="1" applyFill="1" applyBorder="1" applyAlignment="1" applyProtection="1">
      <alignment horizontal="center" vertical="center" wrapText="1"/>
    </xf>
    <xf numFmtId="0" fontId="56" fillId="19" borderId="94" xfId="8" quotePrefix="1" applyFont="1" applyFill="1" applyBorder="1" applyAlignment="1" applyProtection="1">
      <alignment horizontal="center" vertical="center" wrapText="1"/>
    </xf>
    <xf numFmtId="0" fontId="38" fillId="17" borderId="88" xfId="8" applyFont="1" applyFill="1" applyBorder="1" applyAlignment="1" applyProtection="1">
      <alignment horizontal="left" vertical="center"/>
    </xf>
    <xf numFmtId="0" fontId="31" fillId="17" borderId="88" xfId="8" applyFont="1" applyFill="1" applyBorder="1" applyAlignment="1" applyProtection="1">
      <alignment horizontal="left" vertical="center"/>
    </xf>
    <xf numFmtId="0" fontId="31" fillId="0" borderId="88" xfId="8" applyFont="1" applyBorder="1" applyAlignment="1" applyProtection="1">
      <alignment horizontal="left" vertical="center"/>
    </xf>
    <xf numFmtId="0" fontId="63" fillId="22" borderId="104" xfId="8" applyFont="1" applyFill="1" applyBorder="1" applyAlignment="1" applyProtection="1">
      <alignment horizontal="center" vertical="center" wrapText="1"/>
    </xf>
    <xf numFmtId="0" fontId="59" fillId="18" borderId="100" xfId="8" applyFont="1" applyFill="1" applyBorder="1" applyAlignment="1" applyProtection="1">
      <alignment horizontal="center" vertical="center" wrapText="1"/>
    </xf>
    <xf numFmtId="0" fontId="59" fillId="18" borderId="98" xfId="8" applyFont="1" applyFill="1" applyBorder="1" applyAlignment="1" applyProtection="1">
      <alignment horizontal="center" vertical="center" wrapText="1"/>
    </xf>
    <xf numFmtId="0" fontId="42" fillId="6" borderId="98" xfId="8" applyFont="1" applyFill="1" applyBorder="1" applyAlignment="1" applyProtection="1">
      <alignment horizontal="center" vertical="center" wrapText="1"/>
    </xf>
    <xf numFmtId="0" fontId="42" fillId="6" borderId="99" xfId="8" applyFont="1" applyFill="1" applyBorder="1" applyAlignment="1" applyProtection="1">
      <alignment horizontal="center" vertical="center" wrapText="1"/>
    </xf>
    <xf numFmtId="0" fontId="59" fillId="18" borderId="101" xfId="8" applyFont="1" applyFill="1" applyBorder="1" applyAlignment="1" applyProtection="1">
      <alignment horizontal="center" vertical="center" wrapText="1"/>
    </xf>
    <xf numFmtId="0" fontId="59" fillId="18" borderId="102" xfId="8" applyFont="1" applyFill="1" applyBorder="1" applyAlignment="1" applyProtection="1">
      <alignment horizontal="center" vertical="center" wrapText="1"/>
    </xf>
    <xf numFmtId="0" fontId="60" fillId="6" borderId="102" xfId="8" applyFont="1" applyFill="1" applyBorder="1" applyAlignment="1" applyProtection="1">
      <alignment horizontal="center" vertical="center" wrapText="1"/>
    </xf>
    <xf numFmtId="0" fontId="60" fillId="6" borderId="146" xfId="8" applyFont="1" applyFill="1" applyBorder="1" applyAlignment="1" applyProtection="1">
      <alignment horizontal="center" vertical="center" wrapText="1"/>
    </xf>
    <xf numFmtId="0" fontId="31" fillId="21" borderId="103" xfId="8" applyFont="1" applyFill="1" applyBorder="1" applyAlignment="1" applyProtection="1">
      <alignment horizontal="center"/>
    </xf>
    <xf numFmtId="0" fontId="31" fillId="21" borderId="104" xfId="8" applyFont="1" applyFill="1" applyBorder="1" applyAlignment="1" applyProtection="1">
      <alignment horizontal="center"/>
    </xf>
    <xf numFmtId="0" fontId="62" fillId="22" borderId="103" xfId="8" applyFont="1" applyFill="1" applyBorder="1" applyAlignment="1" applyProtection="1">
      <alignment horizontal="center" vertical="center" wrapText="1"/>
    </xf>
    <xf numFmtId="0" fontId="62" fillId="22" borderId="104" xfId="8" applyFont="1" applyFill="1" applyBorder="1" applyAlignment="1" applyProtection="1">
      <alignment horizontal="center" vertical="center" wrapText="1"/>
    </xf>
    <xf numFmtId="0" fontId="55" fillId="18" borderId="97" xfId="8" applyFont="1" applyFill="1" applyBorder="1" applyAlignment="1" applyProtection="1">
      <alignment horizontal="center" vertical="center" wrapText="1"/>
    </xf>
    <xf numFmtId="0" fontId="55" fillId="18" borderId="98" xfId="8" applyFont="1" applyFill="1" applyBorder="1" applyAlignment="1" applyProtection="1">
      <alignment horizontal="center" vertical="center" wrapText="1"/>
    </xf>
    <xf numFmtId="0" fontId="56" fillId="19" borderId="98" xfId="8" quotePrefix="1" applyFont="1" applyFill="1" applyBorder="1" applyAlignment="1" applyProtection="1">
      <alignment horizontal="center" vertical="center" wrapText="1"/>
    </xf>
    <xf numFmtId="0" fontId="56" fillId="19" borderId="99" xfId="8" quotePrefix="1" applyFont="1" applyFill="1" applyBorder="1" applyAlignment="1" applyProtection="1">
      <alignment horizontal="center" vertical="center" wrapText="1"/>
    </xf>
    <xf numFmtId="0" fontId="58" fillId="19" borderId="98" xfId="8" quotePrefix="1" applyFont="1" applyFill="1" applyBorder="1" applyAlignment="1" applyProtection="1">
      <alignment horizontal="center" vertical="center" wrapText="1"/>
    </xf>
    <xf numFmtId="0" fontId="58" fillId="19" borderId="99" xfId="8" quotePrefix="1" applyFont="1" applyFill="1" applyBorder="1" applyAlignment="1" applyProtection="1">
      <alignment horizontal="center" vertical="center" wrapText="1"/>
    </xf>
    <xf numFmtId="0" fontId="59" fillId="18" borderId="97" xfId="8" applyFont="1" applyFill="1" applyBorder="1" applyAlignment="1" applyProtection="1">
      <alignment horizontal="center" vertical="center" wrapText="1"/>
    </xf>
    <xf numFmtId="0" fontId="31" fillId="0" borderId="85" xfId="8" applyFont="1" applyBorder="1" applyAlignment="1" applyProtection="1">
      <alignment horizontal="left" vertical="top"/>
      <protection locked="0"/>
    </xf>
    <xf numFmtId="0" fontId="31" fillId="0" borderId="86" xfId="8" applyFont="1" applyBorder="1" applyAlignment="1" applyProtection="1">
      <alignment horizontal="left" vertical="top"/>
      <protection locked="0"/>
    </xf>
    <xf numFmtId="0" fontId="31" fillId="0" borderId="87" xfId="8" applyFont="1" applyBorder="1" applyAlignment="1" applyProtection="1">
      <alignment horizontal="left" vertical="top"/>
      <protection locked="0"/>
    </xf>
    <xf numFmtId="0" fontId="31" fillId="0" borderId="126" xfId="8" applyFont="1" applyBorder="1" applyAlignment="1" applyProtection="1">
      <alignment horizontal="left" vertical="top"/>
      <protection locked="0"/>
    </xf>
    <xf numFmtId="0" fontId="31" fillId="0" borderId="0" xfId="8" applyFont="1" applyBorder="1" applyAlignment="1" applyProtection="1">
      <alignment horizontal="left" vertical="top"/>
      <protection locked="0"/>
    </xf>
    <xf numFmtId="0" fontId="31" fillId="0" borderId="127" xfId="8" applyFont="1" applyBorder="1" applyAlignment="1" applyProtection="1">
      <alignment horizontal="left" vertical="top"/>
      <protection locked="0"/>
    </xf>
    <xf numFmtId="0" fontId="31" fillId="0" borderId="128" xfId="8" applyFont="1" applyBorder="1" applyAlignment="1" applyProtection="1">
      <alignment horizontal="left" vertical="top"/>
      <protection locked="0"/>
    </xf>
    <xf numFmtId="0" fontId="31" fillId="0" borderId="129" xfId="8" applyFont="1" applyBorder="1" applyAlignment="1" applyProtection="1">
      <alignment horizontal="left" vertical="top"/>
      <protection locked="0"/>
    </xf>
    <xf numFmtId="0" fontId="31" fillId="0" borderId="130" xfId="8" applyFont="1" applyBorder="1" applyAlignment="1" applyProtection="1">
      <alignment horizontal="left" vertical="top"/>
      <protection locked="0"/>
    </xf>
    <xf numFmtId="0" fontId="31" fillId="0" borderId="131" xfId="8" applyFont="1" applyBorder="1" applyAlignment="1" applyProtection="1">
      <alignment horizontal="left" vertical="top"/>
      <protection locked="0"/>
    </xf>
    <xf numFmtId="0" fontId="31" fillId="0" borderId="132" xfId="8" applyFont="1" applyBorder="1" applyAlignment="1" applyProtection="1">
      <alignment horizontal="left" vertical="top"/>
      <protection locked="0"/>
    </xf>
    <xf numFmtId="0" fontId="31" fillId="0" borderId="133" xfId="8" applyFont="1" applyBorder="1" applyAlignment="1" applyProtection="1">
      <alignment horizontal="left" vertical="top"/>
      <protection locked="0"/>
    </xf>
    <xf numFmtId="0" fontId="31" fillId="0" borderId="134" xfId="8" applyFont="1" applyBorder="1" applyAlignment="1" applyProtection="1">
      <alignment horizontal="left" vertical="top"/>
      <protection locked="0"/>
    </xf>
    <xf numFmtId="0" fontId="31" fillId="0" borderId="135" xfId="8" applyFont="1" applyBorder="1" applyAlignment="1" applyProtection="1">
      <alignment horizontal="left" vertical="top"/>
      <protection locked="0"/>
    </xf>
    <xf numFmtId="0" fontId="31" fillId="0" borderId="136" xfId="8" applyFont="1" applyBorder="1" applyAlignment="1" applyProtection="1">
      <alignment horizontal="left" vertical="top"/>
      <protection locked="0"/>
    </xf>
    <xf numFmtId="0" fontId="31" fillId="0" borderId="137" xfId="8" applyFont="1" applyBorder="1" applyAlignment="1" applyProtection="1">
      <alignment horizontal="left" vertical="top"/>
      <protection locked="0"/>
    </xf>
    <xf numFmtId="0" fontId="31" fillId="0" borderId="138" xfId="8" applyFont="1" applyBorder="1" applyAlignment="1" applyProtection="1">
      <alignment horizontal="left" vertical="top"/>
      <protection locked="0"/>
    </xf>
    <xf numFmtId="0" fontId="58" fillId="19" borderId="98" xfId="8" applyFont="1" applyFill="1" applyBorder="1" applyAlignment="1" applyProtection="1">
      <alignment horizontal="center" vertical="center" wrapText="1"/>
    </xf>
    <xf numFmtId="0" fontId="58" fillId="19" borderId="99" xfId="8" applyFont="1" applyFill="1" applyBorder="1" applyAlignment="1" applyProtection="1">
      <alignment horizontal="center" vertical="center" wrapText="1"/>
    </xf>
    <xf numFmtId="0" fontId="53" fillId="15" borderId="88" xfId="8" applyFont="1" applyFill="1" applyBorder="1" applyAlignment="1" applyProtection="1">
      <alignment horizontal="center" vertical="center"/>
    </xf>
    <xf numFmtId="14" fontId="31" fillId="0" borderId="110" xfId="8" applyNumberFormat="1" applyFont="1" applyBorder="1" applyAlignment="1" applyProtection="1">
      <alignment horizontal="center" vertical="center"/>
      <protection locked="0"/>
    </xf>
    <xf numFmtId="14" fontId="31" fillId="0" borderId="112" xfId="8" applyNumberFormat="1" applyFont="1" applyBorder="1" applyAlignment="1" applyProtection="1">
      <alignment horizontal="center" vertical="center"/>
      <protection locked="0"/>
    </xf>
    <xf numFmtId="0" fontId="42" fillId="26" borderId="118" xfId="8" applyFont="1" applyFill="1" applyBorder="1" applyAlignment="1" applyProtection="1">
      <alignment horizontal="center" vertical="center" wrapText="1"/>
    </xf>
    <xf numFmtId="0" fontId="42" fillId="26" borderId="119" xfId="8" applyFont="1" applyFill="1" applyBorder="1" applyAlignment="1" applyProtection="1">
      <alignment horizontal="center" vertical="center" wrapText="1"/>
    </xf>
    <xf numFmtId="0" fontId="72" fillId="0" borderId="114" xfId="8" applyFont="1" applyBorder="1" applyAlignment="1" applyProtection="1">
      <alignment horizontal="center" vertical="center"/>
    </xf>
    <xf numFmtId="0" fontId="72" fillId="0" borderId="115" xfId="8" applyFont="1" applyBorder="1" applyAlignment="1" applyProtection="1">
      <alignment horizontal="center" vertical="center"/>
    </xf>
    <xf numFmtId="0" fontId="72" fillId="0" borderId="116" xfId="8" applyFont="1" applyBorder="1" applyAlignment="1" applyProtection="1">
      <alignment horizontal="center" vertical="center"/>
    </xf>
    <xf numFmtId="0" fontId="31" fillId="0" borderId="117" xfId="8" applyFont="1" applyBorder="1" applyAlignment="1" applyProtection="1"/>
    <xf numFmtId="0" fontId="31" fillId="0" borderId="109" xfId="8" applyFont="1" applyBorder="1" applyAlignment="1" applyProtection="1"/>
    <xf numFmtId="0" fontId="42" fillId="25" borderId="118" xfId="8" applyFont="1" applyFill="1" applyBorder="1" applyAlignment="1" applyProtection="1">
      <alignment horizontal="center" vertical="center" wrapText="1"/>
    </xf>
    <xf numFmtId="0" fontId="42" fillId="25" borderId="119" xfId="8" applyFont="1" applyFill="1" applyBorder="1" applyAlignment="1" applyProtection="1">
      <alignment horizontal="center" vertical="center" wrapText="1"/>
    </xf>
    <xf numFmtId="0" fontId="60" fillId="26" borderId="118" xfId="8" applyFont="1" applyFill="1" applyBorder="1" applyAlignment="1" applyProtection="1">
      <alignment horizontal="center" vertical="center" wrapText="1"/>
    </xf>
    <xf numFmtId="0" fontId="60" fillId="26" borderId="119" xfId="8" applyFont="1" applyFill="1" applyBorder="1" applyAlignment="1" applyProtection="1">
      <alignment horizontal="center" vertical="center" wrapText="1"/>
    </xf>
    <xf numFmtId="164" fontId="60" fillId="26" borderId="118" xfId="8" applyNumberFormat="1" applyFont="1" applyFill="1" applyBorder="1" applyAlignment="1" applyProtection="1">
      <alignment horizontal="center" vertical="center" wrapText="1"/>
    </xf>
    <xf numFmtId="164" fontId="60" fillId="26" borderId="119" xfId="8" applyNumberFormat="1" applyFont="1" applyFill="1" applyBorder="1" applyAlignment="1" applyProtection="1">
      <alignment horizontal="center" vertical="center" wrapText="1"/>
    </xf>
    <xf numFmtId="164" fontId="42" fillId="26" borderId="118" xfId="8" applyNumberFormat="1" applyFont="1" applyFill="1" applyBorder="1" applyAlignment="1" applyProtection="1">
      <alignment horizontal="center" vertical="center" wrapText="1"/>
    </xf>
    <xf numFmtId="164" fontId="42" fillId="26" borderId="119" xfId="8" applyNumberFormat="1" applyFont="1" applyFill="1" applyBorder="1" applyAlignment="1" applyProtection="1">
      <alignment horizontal="center" vertical="center" wrapText="1"/>
    </xf>
    <xf numFmtId="0" fontId="41" fillId="17" borderId="88" xfId="8" applyFont="1" applyFill="1" applyBorder="1" applyAlignment="1" applyProtection="1">
      <alignment horizontal="left" vertical="center"/>
    </xf>
    <xf numFmtId="0" fontId="0" fillId="0" borderId="35" xfId="0" applyFont="1" applyBorder="1" applyAlignment="1" applyProtection="1">
      <alignment horizontal="left" vertical="top"/>
      <protection locked="0"/>
    </xf>
    <xf numFmtId="0" fontId="37" fillId="5" borderId="35" xfId="0" applyFont="1" applyFill="1" applyBorder="1" applyAlignment="1" applyProtection="1">
      <alignment horizontal="left" vertical="center"/>
    </xf>
    <xf numFmtId="0" fontId="37" fillId="5" borderId="36" xfId="0" applyFont="1" applyFill="1" applyBorder="1" applyAlignment="1" applyProtection="1">
      <alignment horizontal="left" vertical="center"/>
    </xf>
    <xf numFmtId="0" fontId="37" fillId="5" borderId="37" xfId="0" applyFont="1" applyFill="1" applyBorder="1" applyAlignment="1" applyProtection="1">
      <alignment horizontal="left" vertical="center"/>
    </xf>
    <xf numFmtId="0" fontId="35" fillId="0" borderId="0" xfId="8" applyFont="1" applyAlignment="1" applyProtection="1">
      <alignment horizontal="center"/>
    </xf>
    <xf numFmtId="0" fontId="31" fillId="16" borderId="89" xfId="8" applyFont="1" applyFill="1" applyBorder="1" applyAlignment="1" applyProtection="1">
      <alignment horizontal="center" vertical="center"/>
    </xf>
    <xf numFmtId="0" fontId="31" fillId="16" borderId="90" xfId="8" applyFont="1" applyFill="1" applyBorder="1" applyAlignment="1" applyProtection="1">
      <alignment horizontal="center" vertical="center"/>
    </xf>
    <xf numFmtId="0" fontId="31" fillId="16" borderId="91" xfId="8" applyFont="1" applyFill="1" applyBorder="1" applyAlignment="1" applyProtection="1">
      <alignment horizontal="center" vertical="center"/>
    </xf>
    <xf numFmtId="0" fontId="31" fillId="0" borderId="121" xfId="8" applyFont="1" applyBorder="1" applyAlignment="1" applyProtection="1">
      <alignment horizontal="right" vertical="center"/>
    </xf>
    <xf numFmtId="0" fontId="31" fillId="0" borderId="122" xfId="8" applyFont="1" applyBorder="1" applyAlignment="1" applyProtection="1">
      <alignment horizontal="right" vertical="center"/>
    </xf>
    <xf numFmtId="0" fontId="31" fillId="0" borderId="123" xfId="8" applyFont="1" applyBorder="1" applyAlignment="1" applyProtection="1">
      <alignment horizontal="right" vertical="center"/>
    </xf>
    <xf numFmtId="0" fontId="31" fillId="0" borderId="88" xfId="8" applyFont="1" applyBorder="1" applyAlignment="1" applyProtection="1">
      <alignment horizontal="left" vertical="center"/>
      <protection locked="0"/>
    </xf>
    <xf numFmtId="0" fontId="31" fillId="0" borderId="0" xfId="8" applyFont="1" applyAlignment="1" applyProtection="1">
      <alignment horizontal="center"/>
    </xf>
    <xf numFmtId="0" fontId="41" fillId="0" borderId="0" xfId="8" applyFont="1" applyBorder="1" applyAlignment="1" applyProtection="1">
      <alignment horizontal="right" vertical="top" wrapText="1"/>
    </xf>
    <xf numFmtId="0" fontId="46" fillId="0" borderId="0" xfId="8" applyFont="1" applyBorder="1" applyAlignment="1" applyProtection="1">
      <alignment horizontal="center" vertical="center" wrapText="1"/>
    </xf>
    <xf numFmtId="0" fontId="94" fillId="0" borderId="0" xfId="8" applyFont="1" applyAlignment="1" applyProtection="1">
      <alignment horizontal="right" vertical="center"/>
    </xf>
    <xf numFmtId="0" fontId="84" fillId="18" borderId="124" xfId="0" applyFont="1" applyFill="1" applyBorder="1" applyAlignment="1">
      <alignment horizontal="center" vertical="center" wrapText="1"/>
    </xf>
    <xf numFmtId="0" fontId="95" fillId="0" borderId="0" xfId="8" applyFont="1" applyAlignment="1" applyProtection="1">
      <alignment horizontal="center" vertical="center"/>
    </xf>
    <xf numFmtId="0" fontId="93" fillId="0" borderId="0" xfId="8" applyFont="1" applyAlignment="1" applyProtection="1">
      <alignment horizontal="left" vertical="center"/>
    </xf>
    <xf numFmtId="0" fontId="31" fillId="0" borderId="111" xfId="8" applyFont="1" applyBorder="1" applyAlignment="1" applyProtection="1">
      <alignment horizontal="center" vertical="center"/>
      <protection locked="0"/>
    </xf>
    <xf numFmtId="0" fontId="82" fillId="0" borderId="0" xfId="5" applyFont="1" applyAlignment="1" applyProtection="1">
      <alignment horizontal="center"/>
    </xf>
    <xf numFmtId="0" fontId="49" fillId="29" borderId="124" xfId="8" applyFont="1" applyFill="1" applyBorder="1" applyAlignment="1" applyProtection="1">
      <alignment horizontal="center" vertical="center" wrapText="1"/>
    </xf>
    <xf numFmtId="0" fontId="49" fillId="29" borderId="124" xfId="8" applyFont="1" applyFill="1" applyBorder="1" applyAlignment="1" applyProtection="1">
      <alignment horizontal="center" vertical="center"/>
    </xf>
    <xf numFmtId="0" fontId="87" fillId="21" borderId="0" xfId="8" applyFont="1" applyFill="1" applyAlignment="1" applyProtection="1">
      <alignment horizontal="center" vertical="center"/>
    </xf>
    <xf numFmtId="0" fontId="96" fillId="32" borderId="0" xfId="5" applyFont="1" applyFill="1" applyAlignment="1" applyProtection="1">
      <alignment horizontal="center" vertical="top" wrapText="1"/>
      <protection locked="0"/>
    </xf>
    <xf numFmtId="0" fontId="37" fillId="5" borderId="34" xfId="8" applyFont="1" applyFill="1" applyBorder="1" applyAlignment="1" applyProtection="1">
      <alignment horizontal="center" vertical="center" wrapText="1"/>
    </xf>
    <xf numFmtId="0" fontId="37" fillId="5" borderId="35" xfId="8" applyFont="1" applyFill="1" applyBorder="1" applyAlignment="1" applyProtection="1">
      <alignment horizontal="center" vertical="center" wrapText="1"/>
    </xf>
    <xf numFmtId="0" fontId="37" fillId="6" borderId="51" xfId="8" applyFont="1" applyFill="1" applyBorder="1" applyAlignment="1" applyProtection="1">
      <alignment horizontal="center" vertical="center" wrapText="1"/>
    </xf>
    <xf numFmtId="0" fontId="37" fillId="6" borderId="36" xfId="8" applyFont="1" applyFill="1" applyBorder="1" applyAlignment="1" applyProtection="1">
      <alignment horizontal="center" vertical="center" wrapText="1"/>
    </xf>
    <xf numFmtId="0" fontId="37" fillId="6" borderId="52" xfId="8" applyFont="1" applyFill="1" applyBorder="1" applyAlignment="1" applyProtection="1">
      <alignment horizontal="center" vertical="center" wrapText="1"/>
    </xf>
    <xf numFmtId="0" fontId="37" fillId="5" borderId="36" xfId="8" applyFont="1" applyFill="1" applyBorder="1" applyAlignment="1" applyProtection="1">
      <alignment horizontal="center" vertical="center" wrapText="1"/>
    </xf>
    <xf numFmtId="0" fontId="37" fillId="5" borderId="37" xfId="8" applyFont="1" applyFill="1" applyBorder="1" applyAlignment="1" applyProtection="1">
      <alignment horizontal="center" vertical="center" wrapText="1"/>
    </xf>
    <xf numFmtId="0" fontId="39" fillId="0" borderId="35" xfId="8" applyFont="1" applyBorder="1" applyAlignment="1" applyProtection="1">
      <alignment horizontal="center" vertical="center" wrapText="1"/>
      <protection locked="0"/>
    </xf>
    <xf numFmtId="0" fontId="31" fillId="0" borderId="36" xfId="8" applyFont="1" applyBorder="1" applyAlignment="1" applyProtection="1">
      <alignment horizontal="center" vertical="center" wrapText="1"/>
      <protection locked="0"/>
    </xf>
    <xf numFmtId="0" fontId="45" fillId="0" borderId="51" xfId="8" applyFont="1" applyBorder="1" applyAlignment="1" applyProtection="1">
      <alignment horizontal="center" vertical="center" wrapText="1"/>
      <protection locked="0"/>
    </xf>
    <xf numFmtId="0" fontId="45" fillId="0" borderId="36" xfId="8" applyFont="1" applyBorder="1" applyAlignment="1" applyProtection="1">
      <alignment horizontal="center" vertical="center" wrapText="1"/>
      <protection locked="0"/>
    </xf>
    <xf numFmtId="0" fontId="45" fillId="0" borderId="52" xfId="8" applyFont="1" applyBorder="1" applyAlignment="1" applyProtection="1">
      <alignment horizontal="center" vertical="center" wrapText="1"/>
      <protection locked="0"/>
    </xf>
    <xf numFmtId="0" fontId="31" fillId="0" borderId="34" xfId="8" applyFont="1" applyBorder="1" applyAlignment="1" applyProtection="1">
      <alignment horizontal="center" vertical="top"/>
      <protection locked="0"/>
    </xf>
    <xf numFmtId="0" fontId="28" fillId="0" borderId="0" xfId="8" applyFont="1" applyAlignment="1" applyProtection="1">
      <alignment horizontal="right" vertical="top"/>
    </xf>
    <xf numFmtId="0" fontId="115" fillId="33" borderId="38" xfId="5" applyFont="1" applyFill="1" applyBorder="1" applyAlignment="1" applyProtection="1">
      <alignment horizontal="center" wrapText="1"/>
      <protection locked="0"/>
    </xf>
    <xf numFmtId="0" fontId="31" fillId="0" borderId="38" xfId="8" applyFont="1" applyBorder="1" applyAlignment="1" applyProtection="1">
      <alignment horizontal="left" vertical="center"/>
      <protection locked="0"/>
    </xf>
    <xf numFmtId="0" fontId="50" fillId="0" borderId="48" xfId="8" applyFont="1" applyBorder="1" applyAlignment="1" applyProtection="1">
      <alignment horizontal="center" wrapText="1"/>
    </xf>
    <xf numFmtId="0" fontId="50" fillId="0" borderId="49" xfId="8" applyFont="1" applyBorder="1" applyAlignment="1" applyProtection="1">
      <alignment horizontal="center" wrapText="1"/>
    </xf>
    <xf numFmtId="0" fontId="50" fillId="0" borderId="50" xfId="8" applyFont="1" applyBorder="1" applyAlignment="1" applyProtection="1">
      <alignment horizontal="center" wrapText="1"/>
    </xf>
    <xf numFmtId="0" fontId="95" fillId="0" borderId="0" xfId="8" applyFont="1" applyAlignment="1" applyProtection="1">
      <alignment horizontal="left" vertical="top"/>
    </xf>
    <xf numFmtId="0" fontId="40" fillId="0" borderId="57" xfId="8" applyFont="1" applyBorder="1" applyAlignment="1" applyProtection="1">
      <alignment horizontal="left" vertical="top" wrapText="1"/>
      <protection locked="0"/>
    </xf>
    <xf numFmtId="0" fontId="40" fillId="0" borderId="58" xfId="8" applyFont="1" applyBorder="1" applyAlignment="1" applyProtection="1">
      <alignment horizontal="left" vertical="top" wrapText="1"/>
      <protection locked="0"/>
    </xf>
    <xf numFmtId="0" fontId="40" fillId="0" borderId="59" xfId="8" applyFont="1" applyBorder="1" applyAlignment="1" applyProtection="1">
      <alignment horizontal="left" vertical="top" wrapText="1"/>
      <protection locked="0"/>
    </xf>
    <xf numFmtId="0" fontId="40" fillId="0" borderId="60" xfId="8" applyFont="1" applyBorder="1" applyAlignment="1" applyProtection="1">
      <alignment horizontal="left" vertical="top" wrapText="1"/>
      <protection locked="0"/>
    </xf>
    <xf numFmtId="0" fontId="40" fillId="0" borderId="0" xfId="8" applyFont="1" applyBorder="1" applyAlignment="1" applyProtection="1">
      <alignment horizontal="left" vertical="top" wrapText="1"/>
      <protection locked="0"/>
    </xf>
    <xf numFmtId="0" fontId="40" fillId="0" borderId="61" xfId="8" applyFont="1" applyBorder="1" applyAlignment="1" applyProtection="1">
      <alignment horizontal="left" vertical="top" wrapText="1"/>
      <protection locked="0"/>
    </xf>
    <xf numFmtId="0" fontId="40" fillId="0" borderId="62" xfId="8" applyFont="1" applyBorder="1" applyAlignment="1" applyProtection="1">
      <alignment horizontal="left" vertical="top" wrapText="1"/>
      <protection locked="0"/>
    </xf>
    <xf numFmtId="0" fontId="40" fillId="0" borderId="63" xfId="8" applyFont="1" applyBorder="1" applyAlignment="1" applyProtection="1">
      <alignment horizontal="left" vertical="top" wrapText="1"/>
      <protection locked="0"/>
    </xf>
    <xf numFmtId="0" fontId="40" fillId="0" borderId="64" xfId="8" applyFont="1" applyBorder="1" applyAlignment="1" applyProtection="1">
      <alignment horizontal="left" vertical="top" wrapText="1"/>
      <protection locked="0"/>
    </xf>
    <xf numFmtId="0" fontId="44" fillId="8" borderId="66" xfId="8" applyFont="1" applyFill="1" applyBorder="1" applyAlignment="1" applyProtection="1">
      <alignment horizontal="center" vertical="center" wrapText="1"/>
      <protection locked="0"/>
    </xf>
    <xf numFmtId="0" fontId="44" fillId="8" borderId="67" xfId="8" applyFont="1" applyFill="1" applyBorder="1" applyAlignment="1" applyProtection="1">
      <alignment horizontal="center" vertical="center" wrapText="1"/>
      <protection locked="0"/>
    </xf>
    <xf numFmtId="0" fontId="47" fillId="0" borderId="56" xfId="8" applyFont="1" applyBorder="1" applyAlignment="1" applyProtection="1">
      <alignment horizontal="center" vertical="center" wrapText="1"/>
    </xf>
    <xf numFmtId="0" fontId="43" fillId="7" borderId="45" xfId="8" applyFont="1" applyFill="1" applyBorder="1" applyAlignment="1" applyProtection="1">
      <alignment horizontal="center" vertical="center"/>
    </xf>
    <xf numFmtId="0" fontId="43" fillId="7" borderId="46" xfId="8" applyFont="1" applyFill="1" applyBorder="1" applyAlignment="1" applyProtection="1">
      <alignment horizontal="center" vertical="center"/>
    </xf>
    <xf numFmtId="0" fontId="41" fillId="0" borderId="40" xfId="8" applyFont="1" applyBorder="1" applyAlignment="1" applyProtection="1">
      <alignment horizontal="left" vertical="center" wrapText="1"/>
      <protection locked="0"/>
    </xf>
    <xf numFmtId="0" fontId="41" fillId="0" borderId="41" xfId="8" applyFont="1" applyBorder="1" applyAlignment="1" applyProtection="1">
      <alignment horizontal="left" vertical="center" wrapText="1"/>
      <protection locked="0"/>
    </xf>
    <xf numFmtId="0" fontId="41" fillId="0" borderId="42" xfId="8" applyFont="1" applyBorder="1" applyAlignment="1" applyProtection="1">
      <alignment horizontal="left" vertical="center" wrapText="1"/>
      <protection locked="0"/>
    </xf>
    <xf numFmtId="0" fontId="41" fillId="0" borderId="43" xfId="8" applyFont="1" applyBorder="1" applyAlignment="1" applyProtection="1">
      <alignment horizontal="left" vertical="center" wrapText="1"/>
      <protection locked="0"/>
    </xf>
    <xf numFmtId="0" fontId="41" fillId="0" borderId="0" xfId="8" applyFont="1" applyBorder="1" applyAlignment="1" applyProtection="1">
      <alignment horizontal="left" vertical="center" wrapText="1"/>
      <protection locked="0"/>
    </xf>
    <xf numFmtId="0" fontId="41" fillId="0" borderId="44" xfId="8" applyFont="1" applyBorder="1" applyAlignment="1" applyProtection="1">
      <alignment horizontal="left" vertical="center" wrapText="1"/>
      <protection locked="0"/>
    </xf>
    <xf numFmtId="0" fontId="41" fillId="0" borderId="45" xfId="8" applyFont="1" applyBorder="1" applyAlignment="1" applyProtection="1">
      <alignment horizontal="left" vertical="center" wrapText="1"/>
      <protection locked="0"/>
    </xf>
    <xf numFmtId="0" fontId="41" fillId="0" borderId="46" xfId="8" applyFont="1" applyBorder="1" applyAlignment="1" applyProtection="1">
      <alignment horizontal="left" vertical="center" wrapText="1"/>
      <protection locked="0"/>
    </xf>
    <xf numFmtId="0" fontId="41" fillId="0" borderId="47" xfId="8" applyFont="1" applyBorder="1" applyAlignment="1" applyProtection="1">
      <alignment horizontal="left" vertical="center" wrapText="1"/>
      <protection locked="0"/>
    </xf>
    <xf numFmtId="0" fontId="44" fillId="8" borderId="65" xfId="8" applyFont="1" applyFill="1" applyBorder="1" applyAlignment="1" applyProtection="1">
      <alignment horizontal="center" vertical="center" wrapText="1"/>
    </xf>
    <xf numFmtId="0" fontId="44" fillId="8" borderId="66" xfId="8" applyFont="1" applyFill="1" applyBorder="1" applyAlignment="1" applyProtection="1">
      <alignment horizontal="center" vertical="center" wrapText="1"/>
    </xf>
    <xf numFmtId="0" fontId="51" fillId="8" borderId="66" xfId="8" applyFont="1" applyFill="1" applyBorder="1" applyAlignment="1" applyProtection="1">
      <alignment horizontal="right" vertical="center" wrapText="1"/>
    </xf>
    <xf numFmtId="0" fontId="40" fillId="0" borderId="51" xfId="8" applyFont="1" applyBorder="1" applyAlignment="1" applyProtection="1">
      <alignment horizontal="left" vertical="center" wrapText="1"/>
      <protection locked="0"/>
    </xf>
    <xf numFmtId="0" fontId="40" fillId="0" borderId="36" xfId="8" applyFont="1" applyBorder="1" applyAlignment="1" applyProtection="1">
      <alignment horizontal="left" vertical="center" wrapText="1"/>
      <protection locked="0"/>
    </xf>
    <xf numFmtId="0" fontId="40" fillId="0" borderId="52" xfId="8" applyFont="1" applyBorder="1" applyAlignment="1" applyProtection="1">
      <alignment horizontal="left" vertical="center" wrapText="1"/>
      <protection locked="0"/>
    </xf>
    <xf numFmtId="0" fontId="31" fillId="0" borderId="70" xfId="8" applyFont="1" applyBorder="1" applyAlignment="1" applyProtection="1">
      <alignment horizontal="center" vertical="center" wrapText="1"/>
      <protection locked="0"/>
    </xf>
    <xf numFmtId="0" fontId="31" fillId="0" borderId="71" xfId="8" applyFont="1" applyBorder="1" applyAlignment="1" applyProtection="1">
      <alignment horizontal="center" vertical="center" wrapText="1"/>
      <protection locked="0"/>
    </xf>
    <xf numFmtId="0" fontId="49" fillId="9" borderId="68" xfId="8" applyFont="1" applyFill="1" applyBorder="1" applyAlignment="1" applyProtection="1">
      <alignment horizontal="center" vertical="center" wrapText="1"/>
      <protection locked="0"/>
    </xf>
    <xf numFmtId="0" fontId="49" fillId="9" borderId="69" xfId="8" applyFont="1" applyFill="1" applyBorder="1" applyAlignment="1" applyProtection="1">
      <alignment horizontal="center" vertical="center" wrapText="1"/>
      <protection locked="0"/>
    </xf>
    <xf numFmtId="0" fontId="49" fillId="11" borderId="73" xfId="8" applyFont="1" applyFill="1" applyBorder="1" applyAlignment="1" applyProtection="1">
      <alignment horizontal="center" vertical="center" wrapText="1"/>
      <protection locked="0"/>
    </xf>
    <xf numFmtId="0" fontId="49" fillId="11" borderId="74" xfId="8" applyFont="1" applyFill="1" applyBorder="1" applyAlignment="1" applyProtection="1">
      <alignment horizontal="center" vertical="center" wrapText="1"/>
      <protection locked="0"/>
    </xf>
    <xf numFmtId="0" fontId="49" fillId="11" borderId="75" xfId="8" applyFont="1" applyFill="1" applyBorder="1" applyAlignment="1" applyProtection="1">
      <alignment horizontal="center" vertical="center" wrapText="1"/>
      <protection locked="0"/>
    </xf>
    <xf numFmtId="0" fontId="41" fillId="0" borderId="53" xfId="8" applyFont="1" applyBorder="1" applyAlignment="1" applyProtection="1">
      <alignment horizontal="left" vertical="center" wrapText="1"/>
      <protection locked="0"/>
    </xf>
    <xf numFmtId="0" fontId="41" fillId="0" borderId="54" xfId="8" applyFont="1" applyBorder="1" applyAlignment="1" applyProtection="1">
      <alignment horizontal="left" vertical="center" wrapText="1"/>
      <protection locked="0"/>
    </xf>
    <xf numFmtId="0" fontId="41" fillId="0" borderId="55" xfId="8" applyFont="1" applyBorder="1" applyAlignment="1" applyProtection="1">
      <alignment horizontal="left" vertical="center" wrapText="1"/>
      <protection locked="0"/>
    </xf>
    <xf numFmtId="0" fontId="41" fillId="0" borderId="35" xfId="8" applyFont="1" applyBorder="1" applyAlignment="1" applyProtection="1">
      <alignment horizontal="left" vertical="center" wrapText="1"/>
      <protection locked="0"/>
    </xf>
    <xf numFmtId="0" fontId="41" fillId="0" borderId="36" xfId="8" applyFont="1" applyBorder="1" applyAlignment="1" applyProtection="1">
      <alignment horizontal="left" vertical="center" wrapText="1"/>
      <protection locked="0"/>
    </xf>
    <xf numFmtId="0" fontId="41" fillId="0" borderId="37" xfId="8" applyFont="1" applyBorder="1" applyAlignment="1" applyProtection="1">
      <alignment horizontal="left" vertical="center" wrapText="1"/>
      <protection locked="0"/>
    </xf>
    <xf numFmtId="0" fontId="31" fillId="0" borderId="76" xfId="8" applyFont="1" applyBorder="1" applyAlignment="1" applyProtection="1">
      <alignment horizontal="center" vertical="center" wrapText="1"/>
      <protection locked="0"/>
    </xf>
    <xf numFmtId="0" fontId="31" fillId="0" borderId="77" xfId="8" applyFont="1" applyBorder="1" applyAlignment="1" applyProtection="1">
      <alignment horizontal="center" vertical="center" wrapText="1"/>
      <protection locked="0"/>
    </xf>
    <xf numFmtId="0" fontId="31" fillId="0" borderId="149" xfId="8" applyFont="1" applyBorder="1" applyAlignment="1" applyProtection="1">
      <alignment horizontal="center" vertical="center" wrapText="1"/>
      <protection locked="0"/>
    </xf>
    <xf numFmtId="0" fontId="31" fillId="0" borderId="78" xfId="8" applyFont="1" applyBorder="1" applyAlignment="1" applyProtection="1">
      <alignment horizontal="center" vertical="center" wrapText="1"/>
      <protection locked="0"/>
    </xf>
    <xf numFmtId="0" fontId="40" fillId="0" borderId="35" xfId="8" applyFont="1" applyBorder="1" applyAlignment="1" applyProtection="1">
      <alignment horizontal="left" vertical="center" wrapText="1"/>
      <protection locked="0"/>
    </xf>
    <xf numFmtId="0" fontId="41" fillId="0" borderId="34" xfId="8" applyFont="1" applyBorder="1" applyAlignment="1" applyProtection="1">
      <alignment horizontal="left" vertical="center" wrapText="1"/>
      <protection locked="0"/>
    </xf>
    <xf numFmtId="0" fontId="8" fillId="0" borderId="2" xfId="5" applyBorder="1" applyAlignment="1">
      <alignment horizontal="left" vertical="center" wrapText="1"/>
    </xf>
    <xf numFmtId="0" fontId="8" fillId="0" borderId="3" xfId="5" applyBorder="1" applyAlignment="1">
      <alignment horizontal="lef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1" fillId="0" borderId="15" xfId="5" applyFont="1" applyBorder="1" applyAlignment="1">
      <alignment horizontal="center" vertical="center" wrapText="1"/>
    </xf>
    <xf numFmtId="0" fontId="21" fillId="0" borderId="3" xfId="5" applyFont="1" applyBorder="1" applyAlignment="1">
      <alignment horizontal="center" vertical="center" wrapText="1"/>
    </xf>
    <xf numFmtId="0" fontId="22" fillId="0" borderId="15" xfId="5" applyFont="1" applyBorder="1" applyAlignment="1">
      <alignment horizontal="center" vertical="center" wrapText="1"/>
    </xf>
    <xf numFmtId="0" fontId="22" fillId="0" borderId="3" xfId="5" applyFont="1" applyBorder="1" applyAlignment="1">
      <alignment horizontal="center" vertical="center" wrapText="1"/>
    </xf>
    <xf numFmtId="0" fontId="27" fillId="0" borderId="0" xfId="0" applyFont="1" applyAlignment="1">
      <alignment horizontal="left" wrapText="1"/>
    </xf>
    <xf numFmtId="0" fontId="41" fillId="0" borderId="0" xfId="0" applyFont="1" applyBorder="1" applyAlignment="1" applyProtection="1">
      <alignment horizontal="center" vertical="top" wrapText="1"/>
    </xf>
    <xf numFmtId="0" fontId="81" fillId="0" borderId="0" xfId="0" applyFont="1" applyBorder="1" applyAlignment="1">
      <alignment horizontal="center" wrapText="1"/>
    </xf>
    <xf numFmtId="0" fontId="29" fillId="4" borderId="0" xfId="0" applyFont="1" applyFill="1" applyAlignment="1">
      <alignment horizontal="center" wrapText="1"/>
    </xf>
    <xf numFmtId="0" fontId="2" fillId="0" borderId="1" xfId="0" applyFont="1" applyBorder="1" applyAlignment="1">
      <alignment horizontal="left" vertical="center" wrapText="1"/>
    </xf>
    <xf numFmtId="0" fontId="6" fillId="0" borderId="1" xfId="0" applyFont="1" applyBorder="1" applyAlignment="1">
      <alignment horizontal="left"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0" xfId="0" applyFont="1" applyFill="1" applyBorder="1" applyAlignment="1">
      <alignment horizontal="left" vertical="center" wrapText="1"/>
    </xf>
    <xf numFmtId="0" fontId="4" fillId="2" borderId="11" xfId="0" applyFont="1" applyFill="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5" xfId="0"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2" borderId="8" xfId="0" applyFont="1" applyFill="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4" fillId="2" borderId="1"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6" fillId="0" borderId="1" xfId="0" applyFont="1" applyBorder="1" applyAlignment="1">
      <alignment horizontal="center" vertical="center" wrapText="1"/>
    </xf>
    <xf numFmtId="0" fontId="5" fillId="0" borderId="1" xfId="0" applyFont="1" applyBorder="1" applyAlignment="1">
      <alignment horizontal="left" vertical="center" wrapText="1"/>
    </xf>
    <xf numFmtId="0" fontId="4" fillId="2" borderId="6" xfId="0" applyFont="1" applyFill="1" applyBorder="1" applyAlignment="1">
      <alignment horizontal="left" vertical="center" wrapText="1"/>
    </xf>
    <xf numFmtId="0" fontId="2" fillId="0" borderId="1" xfId="0" applyFont="1" applyBorder="1" applyAlignment="1">
      <alignment horizontal="center" vertical="center" wrapText="1"/>
    </xf>
    <xf numFmtId="0" fontId="1" fillId="0" borderId="1" xfId="0" applyFont="1" applyBorder="1" applyAlignment="1">
      <alignment vertical="top" wrapText="1"/>
    </xf>
    <xf numFmtId="0" fontId="1" fillId="0" borderId="1" xfId="0" applyFont="1" applyBorder="1" applyAlignment="1">
      <alignment vertical="center" wrapText="1"/>
    </xf>
    <xf numFmtId="0" fontId="7" fillId="0" borderId="1" xfId="0" applyFont="1" applyBorder="1" applyAlignment="1">
      <alignment horizontal="left" vertical="center" wrapText="1"/>
    </xf>
    <xf numFmtId="0" fontId="8" fillId="0" borderId="1" xfId="5" applyBorder="1" applyAlignment="1">
      <alignment horizontal="left" vertical="center" wrapText="1"/>
    </xf>
    <xf numFmtId="0" fontId="12" fillId="0" borderId="1" xfId="0" applyFont="1" applyBorder="1" applyAlignment="1">
      <alignment vertical="center" wrapText="1"/>
    </xf>
    <xf numFmtId="0" fontId="11" fillId="0" borderId="1" xfId="0" applyFont="1" applyBorder="1" applyAlignment="1">
      <alignment horizontal="left" vertical="center" wrapText="1"/>
    </xf>
    <xf numFmtId="0" fontId="2" fillId="0" borderId="1" xfId="0" applyFont="1" applyBorder="1" applyAlignment="1">
      <alignment horizontal="left" vertical="center" wrapText="1" indent="2"/>
    </xf>
    <xf numFmtId="0" fontId="2" fillId="0" borderId="2" xfId="0" applyFont="1" applyBorder="1" applyAlignment="1">
      <alignment horizontal="left" vertical="center" wrapText="1"/>
    </xf>
    <xf numFmtId="0" fontId="7" fillId="0" borderId="3" xfId="0" applyFont="1" applyBorder="1" applyAlignment="1">
      <alignment horizontal="left" vertical="center" wrapText="1"/>
    </xf>
    <xf numFmtId="0" fontId="1" fillId="0" borderId="4" xfId="0" applyFont="1" applyBorder="1" applyAlignment="1">
      <alignment vertical="center" wrapText="1"/>
    </xf>
    <xf numFmtId="0" fontId="1" fillId="0" borderId="6" xfId="0" applyFont="1" applyBorder="1" applyAlignment="1">
      <alignmen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7" xfId="0" applyFont="1" applyBorder="1" applyAlignment="1">
      <alignment horizontal="left" vertical="center" wrapText="1"/>
    </xf>
    <xf numFmtId="0" fontId="2" fillId="0" borderId="9" xfId="0" applyFont="1" applyBorder="1" applyAlignment="1">
      <alignment horizontal="left" vertical="center" wrapText="1"/>
    </xf>
    <xf numFmtId="0" fontId="4" fillId="2" borderId="9" xfId="0" applyFont="1" applyFill="1" applyBorder="1" applyAlignment="1">
      <alignment horizontal="left" vertical="center" wrapText="1"/>
    </xf>
    <xf numFmtId="0" fontId="7" fillId="0" borderId="7" xfId="0" applyFont="1" applyBorder="1" applyAlignment="1">
      <alignment horizontal="left" vertical="center" wrapText="1"/>
    </xf>
    <xf numFmtId="0" fontId="7" fillId="0" borderId="8" xfId="0" applyFont="1" applyBorder="1" applyAlignment="1">
      <alignment horizontal="left" vertical="center" wrapText="1"/>
    </xf>
    <xf numFmtId="0" fontId="7" fillId="0" borderId="9" xfId="0" applyFont="1" applyBorder="1" applyAlignment="1">
      <alignment horizontal="left" vertical="center" wrapText="1"/>
    </xf>
    <xf numFmtId="0" fontId="1" fillId="0" borderId="10" xfId="0" applyFont="1" applyBorder="1" applyAlignment="1">
      <alignment vertical="top" wrapText="1"/>
    </xf>
    <xf numFmtId="0" fontId="1" fillId="0" borderId="11" xfId="0" applyFont="1" applyBorder="1" applyAlignment="1">
      <alignment vertical="top" wrapText="1"/>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6" fillId="0" borderId="19" xfId="0" applyFont="1" applyBorder="1" applyAlignment="1">
      <alignment horizontal="left" vertical="center" wrapText="1"/>
    </xf>
    <xf numFmtId="0" fontId="6" fillId="0" borderId="20" xfId="0" applyFont="1" applyBorder="1" applyAlignment="1">
      <alignment horizontal="left" vertical="center" wrapText="1"/>
    </xf>
    <xf numFmtId="0" fontId="1" fillId="0" borderId="12" xfId="0" applyFont="1" applyBorder="1" applyAlignment="1">
      <alignment vertical="top"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8" fillId="0" borderId="13" xfId="5" applyBorder="1" applyAlignment="1">
      <alignment horizontal="left" vertical="center" wrapText="1"/>
    </xf>
    <xf numFmtId="0" fontId="8" fillId="0" borderId="14" xfId="5" applyBorder="1" applyAlignment="1">
      <alignment horizontal="left" vertical="center" wrapText="1"/>
    </xf>
    <xf numFmtId="0" fontId="8" fillId="0" borderId="4" xfId="5" applyBorder="1" applyAlignment="1">
      <alignment horizontal="left" vertical="center" wrapText="1"/>
    </xf>
    <xf numFmtId="0" fontId="8" fillId="0" borderId="6" xfId="5" applyBorder="1" applyAlignment="1">
      <alignment horizontal="left" vertical="center" wrapText="1"/>
    </xf>
    <xf numFmtId="0" fontId="8" fillId="0" borderId="29" xfId="5" applyBorder="1" applyAlignment="1">
      <alignment horizontal="left" vertical="center" wrapText="1"/>
    </xf>
    <xf numFmtId="0" fontId="6" fillId="0" borderId="22" xfId="0" applyFont="1" applyBorder="1" applyAlignment="1">
      <alignment horizontal="left" vertical="center" wrapText="1"/>
    </xf>
    <xf numFmtId="0" fontId="6" fillId="0" borderId="23" xfId="0" applyFont="1" applyBorder="1" applyAlignment="1">
      <alignment horizontal="left" vertical="center" wrapText="1"/>
    </xf>
    <xf numFmtId="0" fontId="8" fillId="0" borderId="25" xfId="5" applyBorder="1" applyAlignment="1">
      <alignment horizontal="left" vertical="center" wrapText="1"/>
    </xf>
    <xf numFmtId="0" fontId="8" fillId="0" borderId="26" xfId="5" applyBorder="1" applyAlignment="1">
      <alignment horizontal="left" vertical="center" wrapText="1"/>
    </xf>
    <xf numFmtId="0" fontId="6" fillId="0" borderId="27" xfId="0" applyFont="1" applyBorder="1" applyAlignment="1">
      <alignment horizontal="left" vertical="center" wrapText="1"/>
    </xf>
    <xf numFmtId="0" fontId="6" fillId="0" borderId="28" xfId="0" applyFont="1" applyBorder="1" applyAlignment="1">
      <alignment horizontal="left" vertical="center" wrapText="1"/>
    </xf>
    <xf numFmtId="0" fontId="8" fillId="0" borderId="28" xfId="5" applyBorder="1" applyAlignment="1">
      <alignment horizontal="left" vertical="center" wrapText="1"/>
    </xf>
    <xf numFmtId="0" fontId="8" fillId="0" borderId="7" xfId="5" applyBorder="1" applyAlignment="1">
      <alignment horizontal="left" vertical="center" wrapText="1"/>
    </xf>
    <xf numFmtId="0" fontId="8" fillId="0" borderId="9" xfId="5" applyBorder="1" applyAlignment="1">
      <alignment horizontal="left" vertical="center" wrapText="1"/>
    </xf>
    <xf numFmtId="0" fontId="1" fillId="0" borderId="2" xfId="0" applyFont="1" applyBorder="1" applyAlignment="1">
      <alignment vertical="center" wrapText="1"/>
    </xf>
    <xf numFmtId="0" fontId="1" fillId="0" borderId="3" xfId="0" applyFont="1" applyBorder="1" applyAlignment="1">
      <alignment vertical="center" wrapText="1"/>
    </xf>
    <xf numFmtId="0" fontId="6" fillId="0" borderId="7" xfId="0" applyFont="1" applyBorder="1" applyAlignment="1">
      <alignment horizontal="left" vertical="center" wrapText="1"/>
    </xf>
    <xf numFmtId="0" fontId="6" fillId="0" borderId="9" xfId="0" applyFont="1" applyBorder="1" applyAlignment="1">
      <alignment horizontal="left" vertical="center" wrapText="1"/>
    </xf>
    <xf numFmtId="0" fontId="1" fillId="0" borderId="15" xfId="0" applyFont="1" applyBorder="1" applyAlignment="1">
      <alignment vertical="center" wrapText="1"/>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0" fontId="6" fillId="0" borderId="30" xfId="0" applyFont="1" applyBorder="1" applyAlignment="1">
      <alignment horizontal="right" vertical="center" wrapText="1"/>
    </xf>
    <xf numFmtId="0" fontId="6" fillId="0" borderId="31" xfId="0" applyFont="1" applyBorder="1" applyAlignment="1">
      <alignment horizontal="right" vertical="center" wrapText="1"/>
    </xf>
    <xf numFmtId="0" fontId="6" fillId="0" borderId="19" xfId="0" applyFont="1" applyBorder="1" applyAlignment="1">
      <alignment horizontal="right" vertical="center" wrapText="1"/>
    </xf>
    <xf numFmtId="0" fontId="6" fillId="0" borderId="20" xfId="0" applyFont="1" applyBorder="1" applyAlignment="1">
      <alignment horizontal="right" vertical="center" wrapText="1"/>
    </xf>
    <xf numFmtId="0" fontId="6" fillId="3" borderId="4" xfId="0" applyFont="1" applyFill="1" applyBorder="1" applyAlignment="1">
      <alignment horizontal="left" vertical="center" wrapText="1"/>
    </xf>
    <xf numFmtId="0" fontId="6" fillId="3" borderId="6" xfId="0" applyFont="1" applyFill="1" applyBorder="1" applyAlignment="1">
      <alignment horizontal="left" vertical="center" wrapText="1"/>
    </xf>
    <xf numFmtId="0" fontId="18" fillId="0" borderId="10" xfId="0" applyFont="1" applyBorder="1" applyAlignment="1">
      <alignment horizontal="left" vertical="center" wrapText="1" indent="1"/>
    </xf>
    <xf numFmtId="0" fontId="18" fillId="0" borderId="12" xfId="0" applyFont="1" applyBorder="1" applyAlignment="1">
      <alignment horizontal="left" vertical="center" wrapText="1" indent="1"/>
    </xf>
    <xf numFmtId="0" fontId="6" fillId="3" borderId="1" xfId="0" applyFont="1" applyFill="1" applyBorder="1" applyAlignment="1">
      <alignment horizontal="left" vertical="center" wrapText="1" indent="1"/>
    </xf>
    <xf numFmtId="0" fontId="8" fillId="0" borderId="1" xfId="5" applyBorder="1" applyAlignment="1">
      <alignment horizontal="left" vertical="center" wrapText="1" indent="1"/>
    </xf>
    <xf numFmtId="0" fontId="17" fillId="0" borderId="1" xfId="0" applyFont="1" applyBorder="1" applyAlignment="1">
      <alignment horizontal="left" vertical="center" wrapText="1" indent="1"/>
    </xf>
    <xf numFmtId="0" fontId="0" fillId="0" borderId="1" xfId="0" applyFont="1" applyBorder="1" applyAlignment="1">
      <alignment horizontal="left" vertical="center" wrapText="1"/>
    </xf>
    <xf numFmtId="0" fontId="77" fillId="0" borderId="1" xfId="0" applyFont="1" applyBorder="1" applyAlignment="1">
      <alignment horizontal="left" vertical="center" wrapText="1"/>
    </xf>
    <xf numFmtId="0" fontId="0" fillId="0" borderId="0" xfId="0"/>
    <xf numFmtId="0" fontId="80" fillId="0" borderId="10" xfId="5" applyFont="1" applyBorder="1" applyAlignment="1">
      <alignment horizontal="left" vertical="center" wrapText="1"/>
    </xf>
    <xf numFmtId="0" fontId="80" fillId="0" borderId="11" xfId="5" applyFont="1" applyBorder="1" applyAlignment="1">
      <alignment horizontal="left" vertical="center" wrapText="1"/>
    </xf>
    <xf numFmtId="0" fontId="80" fillId="0" borderId="12" xfId="5" applyFont="1" applyBorder="1" applyAlignment="1">
      <alignment horizontal="left" vertical="center" wrapText="1"/>
    </xf>
    <xf numFmtId="0" fontId="80" fillId="28" borderId="10" xfId="5" applyFont="1" applyFill="1" applyBorder="1" applyAlignment="1">
      <alignment horizontal="center" vertical="center" wrapText="1"/>
    </xf>
    <xf numFmtId="0" fontId="80" fillId="28" borderId="11" xfId="5" applyFont="1" applyFill="1" applyBorder="1" applyAlignment="1">
      <alignment horizontal="center" vertical="center" wrapText="1"/>
    </xf>
    <xf numFmtId="0" fontId="80" fillId="28" borderId="12" xfId="5" applyFont="1" applyFill="1" applyBorder="1" applyAlignment="1">
      <alignment horizontal="center" vertical="center" wrapText="1"/>
    </xf>
    <xf numFmtId="0" fontId="80" fillId="0" borderId="11" xfId="5" applyFont="1" applyBorder="1" applyAlignment="1">
      <alignment horizontal="right" vertical="center" wrapText="1"/>
    </xf>
    <xf numFmtId="0" fontId="80" fillId="0" borderId="12" xfId="5" applyFont="1" applyBorder="1" applyAlignment="1">
      <alignment horizontal="right" vertical="center" wrapText="1"/>
    </xf>
    <xf numFmtId="0" fontId="0" fillId="0" borderId="11" xfId="0" applyBorder="1" applyAlignment="1">
      <alignment horizontal="right"/>
    </xf>
    <xf numFmtId="0" fontId="0" fillId="0" borderId="12" xfId="0" applyBorder="1" applyAlignment="1">
      <alignment horizontal="right"/>
    </xf>
    <xf numFmtId="0" fontId="8" fillId="0" borderId="5" xfId="5" applyBorder="1" applyAlignment="1">
      <alignment horizontal="left"/>
    </xf>
    <xf numFmtId="0" fontId="8" fillId="0" borderId="6" xfId="5" applyBorder="1" applyAlignment="1">
      <alignment horizontal="left"/>
    </xf>
    <xf numFmtId="0" fontId="0" fillId="0" borderId="10" xfId="0" applyBorder="1"/>
    <xf numFmtId="0" fontId="0" fillId="0" borderId="11" xfId="0" applyBorder="1"/>
    <xf numFmtId="0" fontId="0" fillId="0" borderId="12" xfId="0" applyBorder="1"/>
    <xf numFmtId="0" fontId="78" fillId="27" borderId="1" xfId="0" applyFont="1" applyFill="1" applyBorder="1" applyAlignment="1">
      <alignment horizontal="center" vertical="center" wrapText="1"/>
    </xf>
    <xf numFmtId="0" fontId="1" fillId="0" borderId="10" xfId="0" applyFont="1" applyBorder="1" applyAlignment="1">
      <alignment horizontal="left" vertical="center" wrapText="1"/>
    </xf>
    <xf numFmtId="0" fontId="1" fillId="0" borderId="12" xfId="0" applyFont="1" applyBorder="1" applyAlignment="1">
      <alignment horizontal="left" vertical="center" wrapText="1"/>
    </xf>
    <xf numFmtId="0" fontId="2" fillId="0" borderId="1" xfId="0" applyFont="1" applyBorder="1" applyAlignment="1">
      <alignment horizontal="left" vertical="center" wrapText="1" indent="14"/>
    </xf>
    <xf numFmtId="14" fontId="71" fillId="0" borderId="0" xfId="8" applyNumberFormat="1" applyFont="1" applyBorder="1" applyAlignment="1" applyProtection="1">
      <alignment horizontal="left" vertical="center"/>
      <protection locked="0"/>
    </xf>
    <xf numFmtId="0" fontId="31" fillId="0" borderId="0" xfId="8" applyFont="1" applyAlignment="1" applyProtection="1">
      <alignment horizontal="center" vertical="center"/>
      <protection locked="0"/>
    </xf>
    <xf numFmtId="0" fontId="31" fillId="0" borderId="161" xfId="8" applyFont="1" applyBorder="1" applyAlignment="1" applyProtection="1">
      <alignment horizontal="center"/>
    </xf>
  </cellXfs>
  <cellStyles count="9">
    <cellStyle name="Lien hypertexte" xfId="1" builtinId="8" hidden="1"/>
    <cellStyle name="Lien hypertexte" xfId="3" builtinId="8" hidden="1"/>
    <cellStyle name="Lien hypertexte" xfId="5" builtinId="8"/>
    <cellStyle name="Lien hypertexte visité" xfId="2" builtinId="9" hidden="1"/>
    <cellStyle name="Lien hypertexte visité" xfId="4" builtinId="9" hidden="1"/>
    <cellStyle name="Lien hypertexte visité" xfId="6" builtinId="9" hidden="1"/>
    <cellStyle name="Lien hypertexte visité" xfId="7" builtinId="9" hidden="1"/>
    <cellStyle name="Normal" xfId="0" builtinId="0"/>
    <cellStyle name="Normal 2" xfId="8" xr:uid="{00000000-0005-0000-0000-00000800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_rels/drawing2.xml.rels><?xml version="1.0" encoding="UTF-8" standalone="yes"?>
<Relationships xmlns="http://schemas.openxmlformats.org/package/2006/relationships"><Relationship Id="rId1" Type="http://schemas.openxmlformats.org/officeDocument/2006/relationships/image" Target="../media/image11.png"/></Relationships>
</file>

<file path=xl/drawings/_rels/drawing3.xml.rels><?xml version="1.0" encoding="UTF-8" standalone="yes"?>
<Relationships xmlns="http://schemas.openxmlformats.org/package/2006/relationships"><Relationship Id="rId3" Type="http://schemas.openxmlformats.org/officeDocument/2006/relationships/image" Target="../media/image14.png"/><Relationship Id="rId7" Type="http://schemas.openxmlformats.org/officeDocument/2006/relationships/image" Target="../media/image7.png"/><Relationship Id="rId2" Type="http://schemas.openxmlformats.org/officeDocument/2006/relationships/image" Target="../media/image13.png"/><Relationship Id="rId1" Type="http://schemas.openxmlformats.org/officeDocument/2006/relationships/image" Target="../media/image12.png"/><Relationship Id="rId6" Type="http://schemas.openxmlformats.org/officeDocument/2006/relationships/image" Target="../media/image17.png"/><Relationship Id="rId5" Type="http://schemas.openxmlformats.org/officeDocument/2006/relationships/image" Target="../media/image16.png"/><Relationship Id="rId4" Type="http://schemas.openxmlformats.org/officeDocument/2006/relationships/image" Target="../media/image15.png"/></Relationships>
</file>

<file path=xl/drawings/drawing1.xml><?xml version="1.0" encoding="utf-8"?>
<xdr:wsDr xmlns:xdr="http://schemas.openxmlformats.org/drawingml/2006/spreadsheetDrawing" xmlns:a="http://schemas.openxmlformats.org/drawingml/2006/main">
  <xdr:oneCellAnchor>
    <xdr:from>
      <xdr:col>15</xdr:col>
      <xdr:colOff>78851</xdr:colOff>
      <xdr:row>33</xdr:row>
      <xdr:rowOff>25399</xdr:rowOff>
    </xdr:from>
    <xdr:ext cx="467999" cy="499200"/>
    <xdr:pic>
      <xdr:nvPicPr>
        <xdr:cNvPr id="2" name="image7.png" title="Image">
          <a:extLst>
            <a:ext uri="{FF2B5EF4-FFF2-40B4-BE49-F238E27FC236}">
              <a16:creationId xmlns:a16="http://schemas.microsoft.com/office/drawing/2014/main" id="{00000000-0008-0000-0000-000002000000}"/>
            </a:ext>
          </a:extLst>
        </xdr:cNvPr>
        <xdr:cNvPicPr preferRelativeResize="0">
          <a:picLocks noChangeAspect="1"/>
        </xdr:cNvPicPr>
      </xdr:nvPicPr>
      <xdr:blipFill>
        <a:blip xmlns:r="http://schemas.openxmlformats.org/officeDocument/2006/relationships" r:embed="rId1" cstate="print">
          <a:alphaModFix/>
        </a:blip>
        <a:stretch>
          <a:fillRect/>
        </a:stretch>
      </xdr:blipFill>
      <xdr:spPr>
        <a:xfrm>
          <a:off x="8524351" y="9270999"/>
          <a:ext cx="467999" cy="499200"/>
        </a:xfrm>
        <a:prstGeom prst="rect">
          <a:avLst/>
        </a:prstGeom>
        <a:noFill/>
      </xdr:spPr>
    </xdr:pic>
    <xdr:clientData fLocksWithSheet="0"/>
  </xdr:oneCellAnchor>
  <xdr:oneCellAnchor>
    <xdr:from>
      <xdr:col>15</xdr:col>
      <xdr:colOff>78851</xdr:colOff>
      <xdr:row>34</xdr:row>
      <xdr:rowOff>12706</xdr:rowOff>
    </xdr:from>
    <xdr:ext cx="467999" cy="468000"/>
    <xdr:pic>
      <xdr:nvPicPr>
        <xdr:cNvPr id="3" name="image3.png" title="Image">
          <a:extLst>
            <a:ext uri="{FF2B5EF4-FFF2-40B4-BE49-F238E27FC236}">
              <a16:creationId xmlns:a16="http://schemas.microsoft.com/office/drawing/2014/main" id="{00000000-0008-0000-0000-000003000000}"/>
            </a:ext>
          </a:extLst>
        </xdr:cNvPr>
        <xdr:cNvPicPr preferRelativeResize="0">
          <a:picLocks noChangeAspect="1"/>
        </xdr:cNvPicPr>
      </xdr:nvPicPr>
      <xdr:blipFill>
        <a:blip xmlns:r="http://schemas.openxmlformats.org/officeDocument/2006/relationships" r:embed="rId2" cstate="print"/>
        <a:stretch>
          <a:fillRect/>
        </a:stretch>
      </xdr:blipFill>
      <xdr:spPr>
        <a:xfrm>
          <a:off x="8524351" y="9804406"/>
          <a:ext cx="467999" cy="468000"/>
        </a:xfrm>
        <a:prstGeom prst="rect">
          <a:avLst/>
        </a:prstGeom>
        <a:noFill/>
      </xdr:spPr>
    </xdr:pic>
    <xdr:clientData fLocksWithSheet="0"/>
  </xdr:oneCellAnchor>
  <xdr:oneCellAnchor>
    <xdr:from>
      <xdr:col>15</xdr:col>
      <xdr:colOff>126602</xdr:colOff>
      <xdr:row>35</xdr:row>
      <xdr:rowOff>12702</xdr:rowOff>
    </xdr:from>
    <xdr:ext cx="359997" cy="335997"/>
    <xdr:pic>
      <xdr:nvPicPr>
        <xdr:cNvPr id="4" name="image2.png" title="Image">
          <a:extLst>
            <a:ext uri="{FF2B5EF4-FFF2-40B4-BE49-F238E27FC236}">
              <a16:creationId xmlns:a16="http://schemas.microsoft.com/office/drawing/2014/main" id="{00000000-0008-0000-0000-000004000000}"/>
            </a:ext>
          </a:extLst>
        </xdr:cNvPr>
        <xdr:cNvPicPr preferRelativeResize="0">
          <a:picLocks noChangeAspect="1"/>
        </xdr:cNvPicPr>
      </xdr:nvPicPr>
      <xdr:blipFill>
        <a:blip xmlns:r="http://schemas.openxmlformats.org/officeDocument/2006/relationships" r:embed="rId3" cstate="print"/>
        <a:stretch>
          <a:fillRect/>
        </a:stretch>
      </xdr:blipFill>
      <xdr:spPr>
        <a:xfrm>
          <a:off x="8572102" y="10350502"/>
          <a:ext cx="359997" cy="335997"/>
        </a:xfrm>
        <a:prstGeom prst="rect">
          <a:avLst/>
        </a:prstGeom>
        <a:noFill/>
      </xdr:spPr>
    </xdr:pic>
    <xdr:clientData fLocksWithSheet="0"/>
  </xdr:oneCellAnchor>
  <xdr:oneCellAnchor>
    <xdr:from>
      <xdr:col>15</xdr:col>
      <xdr:colOff>68251</xdr:colOff>
      <xdr:row>36</xdr:row>
      <xdr:rowOff>44457</xdr:rowOff>
    </xdr:from>
    <xdr:ext cx="458699" cy="396000"/>
    <xdr:pic>
      <xdr:nvPicPr>
        <xdr:cNvPr id="5" name="image4.png" title="Image">
          <a:extLst>
            <a:ext uri="{FF2B5EF4-FFF2-40B4-BE49-F238E27FC236}">
              <a16:creationId xmlns:a16="http://schemas.microsoft.com/office/drawing/2014/main" id="{00000000-0008-0000-0000-000005000000}"/>
            </a:ext>
          </a:extLst>
        </xdr:cNvPr>
        <xdr:cNvPicPr preferRelativeResize="0">
          <a:picLocks noChangeAspect="1"/>
        </xdr:cNvPicPr>
      </xdr:nvPicPr>
      <xdr:blipFill>
        <a:blip xmlns:r="http://schemas.openxmlformats.org/officeDocument/2006/relationships" r:embed="rId4" cstate="print"/>
        <a:stretch>
          <a:fillRect/>
        </a:stretch>
      </xdr:blipFill>
      <xdr:spPr>
        <a:xfrm>
          <a:off x="8513751" y="10737857"/>
          <a:ext cx="458699" cy="396000"/>
        </a:xfrm>
        <a:prstGeom prst="rect">
          <a:avLst/>
        </a:prstGeom>
        <a:noFill/>
      </xdr:spPr>
    </xdr:pic>
    <xdr:clientData fLocksWithSheet="0"/>
  </xdr:oneCellAnchor>
  <xdr:oneCellAnchor>
    <xdr:from>
      <xdr:col>15</xdr:col>
      <xdr:colOff>60851</xdr:colOff>
      <xdr:row>31</xdr:row>
      <xdr:rowOff>279401</xdr:rowOff>
    </xdr:from>
    <xdr:ext cx="575999" cy="537599"/>
    <xdr:pic>
      <xdr:nvPicPr>
        <xdr:cNvPr id="6" name="image6.png" title="Image">
          <a:extLst>
            <a:ext uri="{FF2B5EF4-FFF2-40B4-BE49-F238E27FC236}">
              <a16:creationId xmlns:a16="http://schemas.microsoft.com/office/drawing/2014/main" id="{00000000-0008-0000-0000-000006000000}"/>
            </a:ext>
          </a:extLst>
        </xdr:cNvPr>
        <xdr:cNvPicPr preferRelativeResize="0">
          <a:picLocks noChangeAspect="1"/>
        </xdr:cNvPicPr>
      </xdr:nvPicPr>
      <xdr:blipFill>
        <a:blip xmlns:r="http://schemas.openxmlformats.org/officeDocument/2006/relationships" r:embed="rId5" cstate="print"/>
        <a:stretch>
          <a:fillRect/>
        </a:stretch>
      </xdr:blipFill>
      <xdr:spPr>
        <a:xfrm>
          <a:off x="8506351" y="7480301"/>
          <a:ext cx="575999" cy="537599"/>
        </a:xfrm>
        <a:prstGeom prst="rect">
          <a:avLst/>
        </a:prstGeom>
        <a:noFill/>
      </xdr:spPr>
    </xdr:pic>
    <xdr:clientData fLocksWithSheet="0"/>
  </xdr:oneCellAnchor>
  <xdr:oneCellAnchor>
    <xdr:from>
      <xdr:col>15</xdr:col>
      <xdr:colOff>66594</xdr:colOff>
      <xdr:row>32</xdr:row>
      <xdr:rowOff>165104</xdr:rowOff>
    </xdr:from>
    <xdr:ext cx="564512" cy="540000"/>
    <xdr:pic>
      <xdr:nvPicPr>
        <xdr:cNvPr id="7" name="image5.png" title="Image">
          <a:extLst>
            <a:ext uri="{FF2B5EF4-FFF2-40B4-BE49-F238E27FC236}">
              <a16:creationId xmlns:a16="http://schemas.microsoft.com/office/drawing/2014/main" id="{00000000-0008-0000-0000-000007000000}"/>
            </a:ext>
          </a:extLst>
        </xdr:cNvPr>
        <xdr:cNvPicPr preferRelativeResize="0">
          <a:picLocks noChangeAspect="1"/>
        </xdr:cNvPicPr>
      </xdr:nvPicPr>
      <xdr:blipFill>
        <a:blip xmlns:r="http://schemas.openxmlformats.org/officeDocument/2006/relationships" r:embed="rId6" cstate="print"/>
        <a:stretch>
          <a:fillRect/>
        </a:stretch>
      </xdr:blipFill>
      <xdr:spPr>
        <a:xfrm>
          <a:off x="8512094" y="8470904"/>
          <a:ext cx="564512" cy="540000"/>
        </a:xfrm>
        <a:prstGeom prst="rect">
          <a:avLst/>
        </a:prstGeom>
        <a:noFill/>
      </xdr:spPr>
    </xdr:pic>
    <xdr:clientData fLocksWithSheet="0"/>
  </xdr:oneCellAnchor>
  <xdr:oneCellAnchor>
    <xdr:from>
      <xdr:col>5</xdr:col>
      <xdr:colOff>19051</xdr:colOff>
      <xdr:row>37</xdr:row>
      <xdr:rowOff>25403</xdr:rowOff>
    </xdr:from>
    <xdr:ext cx="215996" cy="186473"/>
    <xdr:pic>
      <xdr:nvPicPr>
        <xdr:cNvPr id="13" name="image4.png" title="Image">
          <a:extLst>
            <a:ext uri="{FF2B5EF4-FFF2-40B4-BE49-F238E27FC236}">
              <a16:creationId xmlns:a16="http://schemas.microsoft.com/office/drawing/2014/main" id="{00000000-0008-0000-0000-00000D000000}"/>
            </a:ext>
          </a:extLst>
        </xdr:cNvPr>
        <xdr:cNvPicPr preferRelativeResize="0">
          <a:picLocks noChangeAspect="1"/>
        </xdr:cNvPicPr>
      </xdr:nvPicPr>
      <xdr:blipFill>
        <a:blip xmlns:r="http://schemas.openxmlformats.org/officeDocument/2006/relationships" r:embed="rId4" cstate="print"/>
        <a:stretch>
          <a:fillRect/>
        </a:stretch>
      </xdr:blipFill>
      <xdr:spPr>
        <a:xfrm>
          <a:off x="2647951" y="11303003"/>
          <a:ext cx="215996" cy="186473"/>
        </a:xfrm>
        <a:prstGeom prst="rect">
          <a:avLst/>
        </a:prstGeom>
        <a:noFill/>
      </xdr:spPr>
    </xdr:pic>
    <xdr:clientData fLocksWithSheet="0"/>
  </xdr:oneCellAnchor>
  <xdr:oneCellAnchor>
    <xdr:from>
      <xdr:col>13</xdr:col>
      <xdr:colOff>133352</xdr:colOff>
      <xdr:row>37</xdr:row>
      <xdr:rowOff>22862</xdr:rowOff>
    </xdr:from>
    <xdr:ext cx="215996" cy="201596"/>
    <xdr:pic>
      <xdr:nvPicPr>
        <xdr:cNvPr id="14" name="image2.png" title="Image">
          <a:extLst>
            <a:ext uri="{FF2B5EF4-FFF2-40B4-BE49-F238E27FC236}">
              <a16:creationId xmlns:a16="http://schemas.microsoft.com/office/drawing/2014/main" id="{00000000-0008-0000-0000-00000E000000}"/>
            </a:ext>
          </a:extLst>
        </xdr:cNvPr>
        <xdr:cNvPicPr preferRelativeResize="0">
          <a:picLocks noChangeAspect="1"/>
        </xdr:cNvPicPr>
      </xdr:nvPicPr>
      <xdr:blipFill>
        <a:blip xmlns:r="http://schemas.openxmlformats.org/officeDocument/2006/relationships" r:embed="rId3" cstate="print"/>
        <a:stretch>
          <a:fillRect/>
        </a:stretch>
      </xdr:blipFill>
      <xdr:spPr>
        <a:xfrm>
          <a:off x="7682232" y="11727182"/>
          <a:ext cx="215996" cy="201596"/>
        </a:xfrm>
        <a:prstGeom prst="rect">
          <a:avLst/>
        </a:prstGeom>
        <a:noFill/>
      </xdr:spPr>
    </xdr:pic>
    <xdr:clientData fLocksWithSheet="0"/>
  </xdr:oneCellAnchor>
  <xdr:twoCellAnchor>
    <xdr:from>
      <xdr:col>2</xdr:col>
      <xdr:colOff>419100</xdr:colOff>
      <xdr:row>36</xdr:row>
      <xdr:rowOff>450850</xdr:rowOff>
    </xdr:from>
    <xdr:to>
      <xdr:col>3</xdr:col>
      <xdr:colOff>101600</xdr:colOff>
      <xdr:row>37</xdr:row>
      <xdr:rowOff>203200</xdr:rowOff>
    </xdr:to>
    <xdr:sp macro="" textlink="">
      <xdr:nvSpPr>
        <xdr:cNvPr id="15" name="Flèche vers le bas 14">
          <a:extLst>
            <a:ext uri="{FF2B5EF4-FFF2-40B4-BE49-F238E27FC236}">
              <a16:creationId xmlns:a16="http://schemas.microsoft.com/office/drawing/2014/main" id="{00000000-0008-0000-0000-00000F000000}"/>
            </a:ext>
          </a:extLst>
        </xdr:cNvPr>
        <xdr:cNvSpPr/>
      </xdr:nvSpPr>
      <xdr:spPr>
        <a:xfrm>
          <a:off x="1219200" y="11233150"/>
          <a:ext cx="241300" cy="247650"/>
        </a:xfrm>
        <a:prstGeom prst="downArrow">
          <a:avLst/>
        </a:prstGeom>
        <a:solidFill>
          <a:schemeClr val="bg1"/>
        </a:solidFill>
        <a:ln>
          <a:solidFill>
            <a:schemeClr val="bg1">
              <a:lumMod val="65000"/>
            </a:schemeClr>
          </a:solidFill>
        </a:ln>
        <a:effectLst/>
      </xdr:spPr>
      <xdr:style>
        <a:lnRef idx="1">
          <a:schemeClr val="accent1"/>
        </a:lnRef>
        <a:fillRef idx="3">
          <a:schemeClr val="accent1"/>
        </a:fillRef>
        <a:effectRef idx="2">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15</xdr:col>
      <xdr:colOff>152400</xdr:colOff>
      <xdr:row>26</xdr:row>
      <xdr:rowOff>349250</xdr:rowOff>
    </xdr:from>
    <xdr:to>
      <xdr:col>16</xdr:col>
      <xdr:colOff>313600</xdr:colOff>
      <xdr:row>29</xdr:row>
      <xdr:rowOff>82550</xdr:rowOff>
    </xdr:to>
    <xdr:pic>
      <xdr:nvPicPr>
        <xdr:cNvPr id="16" name="Image 15">
          <a:extLst>
            <a:ext uri="{FF2B5EF4-FFF2-40B4-BE49-F238E27FC236}">
              <a16:creationId xmlns:a16="http://schemas.microsoft.com/office/drawing/2014/main" id="{00000000-0008-0000-0000-000010000000}"/>
            </a:ext>
          </a:extLst>
        </xdr:cNvPr>
        <xdr:cNvPicPr>
          <a:picLocks noChangeAspect="1"/>
        </xdr:cNvPicPr>
      </xdr:nvPicPr>
      <xdr:blipFill rotWithShape="1">
        <a:blip xmlns:r="http://schemas.openxmlformats.org/officeDocument/2006/relationships" r:embed="rId7"/>
        <a:srcRect t="6174" b="7396"/>
        <a:stretch/>
      </xdr:blipFill>
      <xdr:spPr>
        <a:xfrm>
          <a:off x="8597900" y="6508750"/>
          <a:ext cx="720000" cy="622300"/>
        </a:xfrm>
        <a:prstGeom prst="rect">
          <a:avLst/>
        </a:prstGeom>
      </xdr:spPr>
    </xdr:pic>
    <xdr:clientData/>
  </xdr:twoCellAnchor>
  <xdr:twoCellAnchor editAs="oneCell">
    <xdr:from>
      <xdr:col>8</xdr:col>
      <xdr:colOff>304800</xdr:colOff>
      <xdr:row>2</xdr:row>
      <xdr:rowOff>76200</xdr:rowOff>
    </xdr:from>
    <xdr:to>
      <xdr:col>10</xdr:col>
      <xdr:colOff>243999</xdr:colOff>
      <xdr:row>6</xdr:row>
      <xdr:rowOff>409099</xdr:rowOff>
    </xdr:to>
    <xdr:pic>
      <xdr:nvPicPr>
        <xdr:cNvPr id="19" name="Image 18">
          <a:extLst>
            <a:ext uri="{FF2B5EF4-FFF2-40B4-BE49-F238E27FC236}">
              <a16:creationId xmlns:a16="http://schemas.microsoft.com/office/drawing/2014/main" id="{00000000-0008-0000-0000-000013000000}"/>
            </a:ext>
          </a:extLst>
        </xdr:cNvPr>
        <xdr:cNvPicPr>
          <a:picLocks noChangeAspect="1"/>
        </xdr:cNvPicPr>
      </xdr:nvPicPr>
      <xdr:blipFill>
        <a:blip xmlns:r="http://schemas.openxmlformats.org/officeDocument/2006/relationships" r:embed="rId8"/>
        <a:stretch>
          <a:fillRect/>
        </a:stretch>
      </xdr:blipFill>
      <xdr:spPr>
        <a:xfrm>
          <a:off x="4635500" y="889000"/>
          <a:ext cx="1259999" cy="1259999"/>
        </a:xfrm>
        <a:prstGeom prst="rect">
          <a:avLst/>
        </a:prstGeom>
      </xdr:spPr>
    </xdr:pic>
    <xdr:clientData/>
  </xdr:twoCellAnchor>
  <xdr:twoCellAnchor editAs="oneCell">
    <xdr:from>
      <xdr:col>4</xdr:col>
      <xdr:colOff>215900</xdr:colOff>
      <xdr:row>2</xdr:row>
      <xdr:rowOff>76200</xdr:rowOff>
    </xdr:from>
    <xdr:to>
      <xdr:col>6</xdr:col>
      <xdr:colOff>294799</xdr:colOff>
      <xdr:row>6</xdr:row>
      <xdr:rowOff>409099</xdr:rowOff>
    </xdr:to>
    <xdr:pic>
      <xdr:nvPicPr>
        <xdr:cNvPr id="20" name="Image 19">
          <a:extLst>
            <a:ext uri="{FF2B5EF4-FFF2-40B4-BE49-F238E27FC236}">
              <a16:creationId xmlns:a16="http://schemas.microsoft.com/office/drawing/2014/main" id="{00000000-0008-0000-0000-000014000000}"/>
            </a:ext>
          </a:extLst>
        </xdr:cNvPr>
        <xdr:cNvPicPr>
          <a:picLocks noChangeAspect="1"/>
        </xdr:cNvPicPr>
      </xdr:nvPicPr>
      <xdr:blipFill>
        <a:blip xmlns:r="http://schemas.openxmlformats.org/officeDocument/2006/relationships" r:embed="rId9"/>
        <a:stretch>
          <a:fillRect/>
        </a:stretch>
      </xdr:blipFill>
      <xdr:spPr>
        <a:xfrm>
          <a:off x="2222500" y="889000"/>
          <a:ext cx="1259999" cy="1259999"/>
        </a:xfrm>
        <a:prstGeom prst="rect">
          <a:avLst/>
        </a:prstGeom>
      </xdr:spPr>
    </xdr:pic>
    <xdr:clientData/>
  </xdr:twoCellAnchor>
  <xdr:twoCellAnchor editAs="oneCell">
    <xdr:from>
      <xdr:col>12</xdr:col>
      <xdr:colOff>533400</xdr:colOff>
      <xdr:row>1</xdr:row>
      <xdr:rowOff>57150</xdr:rowOff>
    </xdr:from>
    <xdr:to>
      <xdr:col>14</xdr:col>
      <xdr:colOff>161199</xdr:colOff>
      <xdr:row>1</xdr:row>
      <xdr:rowOff>470365</xdr:rowOff>
    </xdr:to>
    <xdr:pic>
      <xdr:nvPicPr>
        <xdr:cNvPr id="21" name="image1.png" title="Image">
          <a:extLst>
            <a:ext uri="{FF2B5EF4-FFF2-40B4-BE49-F238E27FC236}">
              <a16:creationId xmlns:a16="http://schemas.microsoft.com/office/drawing/2014/main" id="{00000000-0008-0000-0000-000015000000}"/>
            </a:ext>
          </a:extLst>
        </xdr:cNvPr>
        <xdr:cNvPicPr preferRelativeResize="0">
          <a:picLocks noChangeAspect="1"/>
        </xdr:cNvPicPr>
      </xdr:nvPicPr>
      <xdr:blipFill rotWithShape="1">
        <a:blip xmlns:r="http://schemas.openxmlformats.org/officeDocument/2006/relationships" r:embed="rId10" cstate="print"/>
        <a:srcRect t="50000"/>
        <a:stretch/>
      </xdr:blipFill>
      <xdr:spPr>
        <a:xfrm>
          <a:off x="7416800" y="311150"/>
          <a:ext cx="719999" cy="413215"/>
        </a:xfrm>
        <a:prstGeom prst="rect">
          <a:avLst/>
        </a:prstGeom>
        <a:noFill/>
      </xdr:spPr>
    </xdr:pic>
    <xdr:clientData fLocksWithSheet="0"/>
  </xdr:twoCellAnchor>
  <xdr:twoCellAnchor editAs="oneCell">
    <xdr:from>
      <xdr:col>14</xdr:col>
      <xdr:colOff>381000</xdr:colOff>
      <xdr:row>1</xdr:row>
      <xdr:rowOff>57150</xdr:rowOff>
    </xdr:from>
    <xdr:to>
      <xdr:col>16</xdr:col>
      <xdr:colOff>72299</xdr:colOff>
      <xdr:row>1</xdr:row>
      <xdr:rowOff>470365</xdr:rowOff>
    </xdr:to>
    <xdr:pic>
      <xdr:nvPicPr>
        <xdr:cNvPr id="22" name="image1.png" title="Image">
          <a:extLst>
            <a:ext uri="{FF2B5EF4-FFF2-40B4-BE49-F238E27FC236}">
              <a16:creationId xmlns:a16="http://schemas.microsoft.com/office/drawing/2014/main" id="{00000000-0008-0000-0000-000016000000}"/>
            </a:ext>
          </a:extLst>
        </xdr:cNvPr>
        <xdr:cNvPicPr preferRelativeResize="0">
          <a:picLocks noChangeAspect="1"/>
        </xdr:cNvPicPr>
      </xdr:nvPicPr>
      <xdr:blipFill rotWithShape="1">
        <a:blip xmlns:r="http://schemas.openxmlformats.org/officeDocument/2006/relationships" r:embed="rId10" cstate="print"/>
        <a:srcRect t="50000"/>
        <a:stretch/>
      </xdr:blipFill>
      <xdr:spPr>
        <a:xfrm>
          <a:off x="8356600" y="311150"/>
          <a:ext cx="719999" cy="413215"/>
        </a:xfrm>
        <a:prstGeom prst="rect">
          <a:avLst/>
        </a:prstGeom>
        <a:noFill/>
      </xdr:spPr>
    </xdr:pic>
    <xdr:clientData fLocksWithSheet="0"/>
  </xdr:twoCellAnchor>
  <xdr:twoCellAnchor editAs="oneCell">
    <xdr:from>
      <xdr:col>7</xdr:col>
      <xdr:colOff>127000</xdr:colOff>
      <xdr:row>26</xdr:row>
      <xdr:rowOff>57150</xdr:rowOff>
    </xdr:from>
    <xdr:to>
      <xdr:col>8</xdr:col>
      <xdr:colOff>326299</xdr:colOff>
      <xdr:row>27</xdr:row>
      <xdr:rowOff>76665</xdr:rowOff>
    </xdr:to>
    <xdr:pic>
      <xdr:nvPicPr>
        <xdr:cNvPr id="25" name="image1.png" title="Image">
          <a:extLst>
            <a:ext uri="{FF2B5EF4-FFF2-40B4-BE49-F238E27FC236}">
              <a16:creationId xmlns:a16="http://schemas.microsoft.com/office/drawing/2014/main" id="{00000000-0008-0000-0000-000019000000}"/>
            </a:ext>
          </a:extLst>
        </xdr:cNvPr>
        <xdr:cNvPicPr preferRelativeResize="0">
          <a:picLocks noChangeAspect="1"/>
        </xdr:cNvPicPr>
      </xdr:nvPicPr>
      <xdr:blipFill rotWithShape="1">
        <a:blip xmlns:r="http://schemas.openxmlformats.org/officeDocument/2006/relationships" r:embed="rId10" cstate="print"/>
        <a:srcRect t="50000"/>
        <a:stretch/>
      </xdr:blipFill>
      <xdr:spPr>
        <a:xfrm>
          <a:off x="3937000" y="6470650"/>
          <a:ext cx="719999" cy="413215"/>
        </a:xfrm>
        <a:prstGeom prst="rect">
          <a:avLst/>
        </a:prstGeom>
        <a:noFill/>
      </xdr:spPr>
    </xdr:pic>
    <xdr:clientData fLocksWithSheet="0"/>
  </xdr:twoCellAnchor>
  <xdr:twoCellAnchor editAs="oneCell">
    <xdr:from>
      <xdr:col>8</xdr:col>
      <xdr:colOff>660400</xdr:colOff>
      <xdr:row>26</xdr:row>
      <xdr:rowOff>57150</xdr:rowOff>
    </xdr:from>
    <xdr:to>
      <xdr:col>10</xdr:col>
      <xdr:colOff>59599</xdr:colOff>
      <xdr:row>27</xdr:row>
      <xdr:rowOff>76665</xdr:rowOff>
    </xdr:to>
    <xdr:pic>
      <xdr:nvPicPr>
        <xdr:cNvPr id="26" name="image1.png" title="Image">
          <a:extLst>
            <a:ext uri="{FF2B5EF4-FFF2-40B4-BE49-F238E27FC236}">
              <a16:creationId xmlns:a16="http://schemas.microsoft.com/office/drawing/2014/main" id="{00000000-0008-0000-0000-00001A000000}"/>
            </a:ext>
          </a:extLst>
        </xdr:cNvPr>
        <xdr:cNvPicPr preferRelativeResize="0">
          <a:picLocks noChangeAspect="1"/>
        </xdr:cNvPicPr>
      </xdr:nvPicPr>
      <xdr:blipFill rotWithShape="1">
        <a:blip xmlns:r="http://schemas.openxmlformats.org/officeDocument/2006/relationships" r:embed="rId10" cstate="print"/>
        <a:srcRect t="50000"/>
        <a:stretch/>
      </xdr:blipFill>
      <xdr:spPr>
        <a:xfrm>
          <a:off x="4991100" y="6470650"/>
          <a:ext cx="719999" cy="413215"/>
        </a:xfrm>
        <a:prstGeom prst="rect">
          <a:avLst/>
        </a:prstGeom>
        <a:noFill/>
      </xdr:spPr>
    </xdr:pic>
    <xdr:clientData fLocksWithSheet="0"/>
  </xdr:twoCellAnchor>
  <xdr:twoCellAnchor editAs="oneCell">
    <xdr:from>
      <xdr:col>7</xdr:col>
      <xdr:colOff>376601</xdr:colOff>
      <xdr:row>44</xdr:row>
      <xdr:rowOff>21993</xdr:rowOff>
    </xdr:from>
    <xdr:to>
      <xdr:col>8</xdr:col>
      <xdr:colOff>575900</xdr:colOff>
      <xdr:row>44</xdr:row>
      <xdr:rowOff>435208</xdr:rowOff>
    </xdr:to>
    <xdr:pic>
      <xdr:nvPicPr>
        <xdr:cNvPr id="33" name="image1.png" title="Image">
          <a:extLst>
            <a:ext uri="{FF2B5EF4-FFF2-40B4-BE49-F238E27FC236}">
              <a16:creationId xmlns:a16="http://schemas.microsoft.com/office/drawing/2014/main" id="{00000000-0008-0000-0000-000021000000}"/>
            </a:ext>
          </a:extLst>
        </xdr:cNvPr>
        <xdr:cNvPicPr preferRelativeResize="0">
          <a:picLocks noChangeAspect="1"/>
        </xdr:cNvPicPr>
      </xdr:nvPicPr>
      <xdr:blipFill rotWithShape="1">
        <a:blip xmlns:r="http://schemas.openxmlformats.org/officeDocument/2006/relationships" r:embed="rId10" cstate="print"/>
        <a:srcRect t="50000"/>
        <a:stretch/>
      </xdr:blipFill>
      <xdr:spPr>
        <a:xfrm>
          <a:off x="4186601" y="13344293"/>
          <a:ext cx="719999" cy="413215"/>
        </a:xfrm>
        <a:prstGeom prst="rect">
          <a:avLst/>
        </a:prstGeom>
        <a:noFill/>
      </xdr:spPr>
    </xdr:pic>
    <xdr:clientData/>
  </xdr:twoCellAnchor>
  <xdr:twoCellAnchor editAs="oneCell">
    <xdr:from>
      <xdr:col>6</xdr:col>
      <xdr:colOff>84501</xdr:colOff>
      <xdr:row>44</xdr:row>
      <xdr:rowOff>21993</xdr:rowOff>
    </xdr:from>
    <xdr:to>
      <xdr:col>7</xdr:col>
      <xdr:colOff>182200</xdr:colOff>
      <xdr:row>44</xdr:row>
      <xdr:rowOff>435208</xdr:rowOff>
    </xdr:to>
    <xdr:pic>
      <xdr:nvPicPr>
        <xdr:cNvPr id="34" name="image1.png" title="Image">
          <a:extLst>
            <a:ext uri="{FF2B5EF4-FFF2-40B4-BE49-F238E27FC236}">
              <a16:creationId xmlns:a16="http://schemas.microsoft.com/office/drawing/2014/main" id="{00000000-0008-0000-0000-000022000000}"/>
            </a:ext>
          </a:extLst>
        </xdr:cNvPr>
        <xdr:cNvPicPr preferRelativeResize="0">
          <a:picLocks noChangeAspect="1"/>
        </xdr:cNvPicPr>
      </xdr:nvPicPr>
      <xdr:blipFill rotWithShape="1">
        <a:blip xmlns:r="http://schemas.openxmlformats.org/officeDocument/2006/relationships" r:embed="rId10" cstate="print"/>
        <a:srcRect t="50000"/>
        <a:stretch/>
      </xdr:blipFill>
      <xdr:spPr>
        <a:xfrm>
          <a:off x="3272201" y="13344293"/>
          <a:ext cx="719999" cy="413215"/>
        </a:xfrm>
        <a:prstGeom prst="rect">
          <a:avLst/>
        </a:prstGeom>
        <a:noFill/>
      </xdr:spPr>
    </xdr:pic>
    <xdr:clientData/>
  </xdr:twoCellAnchor>
  <xdr:twoCellAnchor editAs="oneCell">
    <xdr:from>
      <xdr:col>7</xdr:col>
      <xdr:colOff>376601</xdr:colOff>
      <xdr:row>96</xdr:row>
      <xdr:rowOff>21993</xdr:rowOff>
    </xdr:from>
    <xdr:to>
      <xdr:col>8</xdr:col>
      <xdr:colOff>575900</xdr:colOff>
      <xdr:row>96</xdr:row>
      <xdr:rowOff>435208</xdr:rowOff>
    </xdr:to>
    <xdr:pic>
      <xdr:nvPicPr>
        <xdr:cNvPr id="23" name="image1.png" title="Image">
          <a:extLst>
            <a:ext uri="{FF2B5EF4-FFF2-40B4-BE49-F238E27FC236}">
              <a16:creationId xmlns:a16="http://schemas.microsoft.com/office/drawing/2014/main" id="{00000000-0008-0000-0000-000017000000}"/>
            </a:ext>
          </a:extLst>
        </xdr:cNvPr>
        <xdr:cNvPicPr preferRelativeResize="0">
          <a:picLocks noChangeAspect="1"/>
        </xdr:cNvPicPr>
      </xdr:nvPicPr>
      <xdr:blipFill rotWithShape="1">
        <a:blip xmlns:r="http://schemas.openxmlformats.org/officeDocument/2006/relationships" r:embed="rId10" cstate="print"/>
        <a:srcRect t="50000"/>
        <a:stretch/>
      </xdr:blipFill>
      <xdr:spPr>
        <a:xfrm>
          <a:off x="4186601" y="13443353"/>
          <a:ext cx="717459" cy="413215"/>
        </a:xfrm>
        <a:prstGeom prst="rect">
          <a:avLst/>
        </a:prstGeom>
        <a:noFill/>
      </xdr:spPr>
    </xdr:pic>
    <xdr:clientData/>
  </xdr:twoCellAnchor>
  <xdr:twoCellAnchor editAs="oneCell">
    <xdr:from>
      <xdr:col>6</xdr:col>
      <xdr:colOff>84501</xdr:colOff>
      <xdr:row>96</xdr:row>
      <xdr:rowOff>21993</xdr:rowOff>
    </xdr:from>
    <xdr:to>
      <xdr:col>7</xdr:col>
      <xdr:colOff>182200</xdr:colOff>
      <xdr:row>96</xdr:row>
      <xdr:rowOff>435208</xdr:rowOff>
    </xdr:to>
    <xdr:pic>
      <xdr:nvPicPr>
        <xdr:cNvPr id="24" name="image1.png" title="Image">
          <a:extLst>
            <a:ext uri="{FF2B5EF4-FFF2-40B4-BE49-F238E27FC236}">
              <a16:creationId xmlns:a16="http://schemas.microsoft.com/office/drawing/2014/main" id="{00000000-0008-0000-0000-000018000000}"/>
            </a:ext>
          </a:extLst>
        </xdr:cNvPr>
        <xdr:cNvPicPr preferRelativeResize="0">
          <a:picLocks noChangeAspect="1"/>
        </xdr:cNvPicPr>
      </xdr:nvPicPr>
      <xdr:blipFill rotWithShape="1">
        <a:blip xmlns:r="http://schemas.openxmlformats.org/officeDocument/2006/relationships" r:embed="rId10" cstate="print"/>
        <a:srcRect t="50000"/>
        <a:stretch/>
      </xdr:blipFill>
      <xdr:spPr>
        <a:xfrm>
          <a:off x="3274741" y="13443353"/>
          <a:ext cx="717459" cy="413215"/>
        </a:xfrm>
        <a:prstGeom prst="rect">
          <a:avLst/>
        </a:prstGeom>
        <a:noFill/>
      </xdr:spPr>
    </xdr:pic>
    <xdr:clientData/>
  </xdr:twoCellAnchor>
  <xdr:oneCellAnchor>
    <xdr:from>
      <xdr:col>3</xdr:col>
      <xdr:colOff>546099</xdr:colOff>
      <xdr:row>97</xdr:row>
      <xdr:rowOff>128292</xdr:rowOff>
    </xdr:from>
    <xdr:ext cx="491588" cy="424396"/>
    <xdr:pic>
      <xdr:nvPicPr>
        <xdr:cNvPr id="27" name="image4.png" title="Image">
          <a:extLst>
            <a:ext uri="{FF2B5EF4-FFF2-40B4-BE49-F238E27FC236}">
              <a16:creationId xmlns:a16="http://schemas.microsoft.com/office/drawing/2014/main" id="{00000000-0008-0000-0000-00001B000000}"/>
            </a:ext>
          </a:extLst>
        </xdr:cNvPr>
        <xdr:cNvPicPr preferRelativeResize="0">
          <a:picLocks noChangeAspect="1"/>
        </xdr:cNvPicPr>
      </xdr:nvPicPr>
      <xdr:blipFill>
        <a:blip xmlns:r="http://schemas.openxmlformats.org/officeDocument/2006/relationships" r:embed="rId4" cstate="print"/>
        <a:stretch>
          <a:fillRect/>
        </a:stretch>
      </xdr:blipFill>
      <xdr:spPr>
        <a:xfrm>
          <a:off x="1907539" y="27326612"/>
          <a:ext cx="491588" cy="424396"/>
        </a:xfrm>
        <a:prstGeom prst="rect">
          <a:avLst/>
        </a:prstGeom>
        <a:noFill/>
      </xdr:spPr>
    </xdr:pic>
    <xdr:clientData fLocksWithSheet="0"/>
  </xdr:oneCellAnchor>
  <xdr:oneCellAnchor>
    <xdr:from>
      <xdr:col>10</xdr:col>
      <xdr:colOff>132080</xdr:colOff>
      <xdr:row>97</xdr:row>
      <xdr:rowOff>111083</xdr:rowOff>
    </xdr:from>
    <xdr:ext cx="491588" cy="458815"/>
    <xdr:pic>
      <xdr:nvPicPr>
        <xdr:cNvPr id="28" name="image2.png" title="Image">
          <a:extLst>
            <a:ext uri="{FF2B5EF4-FFF2-40B4-BE49-F238E27FC236}">
              <a16:creationId xmlns:a16="http://schemas.microsoft.com/office/drawing/2014/main" id="{00000000-0008-0000-0000-00001C000000}"/>
            </a:ext>
          </a:extLst>
        </xdr:cNvPr>
        <xdr:cNvPicPr preferRelativeResize="0">
          <a:picLocks noChangeAspect="1"/>
        </xdr:cNvPicPr>
      </xdr:nvPicPr>
      <xdr:blipFill>
        <a:blip xmlns:r="http://schemas.openxmlformats.org/officeDocument/2006/relationships" r:embed="rId3" cstate="print"/>
        <a:stretch>
          <a:fillRect/>
        </a:stretch>
      </xdr:blipFill>
      <xdr:spPr>
        <a:xfrm>
          <a:off x="5781040" y="27309403"/>
          <a:ext cx="491588" cy="45881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twoCellAnchor editAs="oneCell">
    <xdr:from>
      <xdr:col>14</xdr:col>
      <xdr:colOff>431800</xdr:colOff>
      <xdr:row>0</xdr:row>
      <xdr:rowOff>25400</xdr:rowOff>
    </xdr:from>
    <xdr:to>
      <xdr:col>16</xdr:col>
      <xdr:colOff>317500</xdr:colOff>
      <xdr:row>6</xdr:row>
      <xdr:rowOff>101600</xdr:rowOff>
    </xdr:to>
    <xdr:pic>
      <xdr:nvPicPr>
        <xdr:cNvPr id="21" name="Image 20">
          <a:extLst>
            <a:ext uri="{FF2B5EF4-FFF2-40B4-BE49-F238E27FC236}">
              <a16:creationId xmlns:a16="http://schemas.microsoft.com/office/drawing/2014/main" id="{00000000-0008-0000-0200-000015000000}"/>
            </a:ext>
          </a:extLst>
        </xdr:cNvPr>
        <xdr:cNvPicPr>
          <a:picLocks noChangeAspect="1"/>
        </xdr:cNvPicPr>
      </xdr:nvPicPr>
      <xdr:blipFill>
        <a:blip xmlns:r="http://schemas.openxmlformats.org/officeDocument/2006/relationships" r:embed="rId1"/>
        <a:stretch>
          <a:fillRect/>
        </a:stretch>
      </xdr:blipFill>
      <xdr:spPr>
        <a:xfrm>
          <a:off x="8902700" y="25400"/>
          <a:ext cx="914400" cy="9144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3054350</xdr:colOff>
      <xdr:row>24</xdr:row>
      <xdr:rowOff>63500</xdr:rowOff>
    </xdr:from>
    <xdr:to>
      <xdr:col>1</xdr:col>
      <xdr:colOff>3702050</xdr:colOff>
      <xdr:row>26</xdr:row>
      <xdr:rowOff>139700</xdr:rowOff>
    </xdr:to>
    <xdr:sp macro="" textlink="">
      <xdr:nvSpPr>
        <xdr:cNvPr id="4" name="Flèche vers la droite 3">
          <a:extLst>
            <a:ext uri="{FF2B5EF4-FFF2-40B4-BE49-F238E27FC236}">
              <a16:creationId xmlns:a16="http://schemas.microsoft.com/office/drawing/2014/main" id="{00000000-0008-0000-0400-000004000000}"/>
            </a:ext>
          </a:extLst>
        </xdr:cNvPr>
        <xdr:cNvSpPr/>
      </xdr:nvSpPr>
      <xdr:spPr>
        <a:xfrm>
          <a:off x="3790950" y="6235700"/>
          <a:ext cx="647700" cy="495300"/>
        </a:xfrm>
        <a:prstGeom prst="rightArrow">
          <a:avLst/>
        </a:prstGeom>
      </xdr:spPr>
      <xdr:style>
        <a:lnRef idx="2">
          <a:schemeClr val="accent4"/>
        </a:lnRef>
        <a:fillRef idx="1">
          <a:schemeClr val="lt1"/>
        </a:fillRef>
        <a:effectRef idx="0">
          <a:schemeClr val="accent4"/>
        </a:effectRef>
        <a:fontRef idx="minor">
          <a:schemeClr val="dk1"/>
        </a:fontRef>
      </xdr:style>
      <xdr:txBody>
        <a:bodyPr vertOverflow="clip" horzOverflow="clip" rtlCol="0" anchor="ctr"/>
        <a:lstStyle/>
        <a:p>
          <a:pPr algn="r"/>
          <a:r>
            <a:rPr lang="fr-FR" sz="1100"/>
            <a:t>oui</a:t>
          </a:r>
        </a:p>
      </xdr:txBody>
    </xdr:sp>
    <xdr:clientData/>
  </xdr:twoCellAnchor>
  <xdr:twoCellAnchor editAs="oneCell">
    <xdr:from>
      <xdr:col>0</xdr:col>
      <xdr:colOff>0</xdr:colOff>
      <xdr:row>38</xdr:row>
      <xdr:rowOff>0</xdr:rowOff>
    </xdr:from>
    <xdr:to>
      <xdr:col>0</xdr:col>
      <xdr:colOff>720000</xdr:colOff>
      <xdr:row>39</xdr:row>
      <xdr:rowOff>339000</xdr:rowOff>
    </xdr:to>
    <xdr:pic>
      <xdr:nvPicPr>
        <xdr:cNvPr id="3" name="Imag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xfrm>
          <a:off x="0" y="9258300"/>
          <a:ext cx="720000" cy="720000"/>
        </a:xfrm>
        <a:prstGeom prst="rect">
          <a:avLst/>
        </a:prstGeom>
      </xdr:spPr>
    </xdr:pic>
    <xdr:clientData/>
  </xdr:twoCellAnchor>
  <xdr:twoCellAnchor editAs="oneCell">
    <xdr:from>
      <xdr:col>0</xdr:col>
      <xdr:colOff>0</xdr:colOff>
      <xdr:row>35</xdr:row>
      <xdr:rowOff>723900</xdr:rowOff>
    </xdr:from>
    <xdr:to>
      <xdr:col>0</xdr:col>
      <xdr:colOff>720000</xdr:colOff>
      <xdr:row>38</xdr:row>
      <xdr:rowOff>34200</xdr:rowOff>
    </xdr:to>
    <xdr:pic>
      <xdr:nvPicPr>
        <xdr:cNvPr id="11" name="Image 10">
          <a:extLst>
            <a:ext uri="{FF2B5EF4-FFF2-40B4-BE49-F238E27FC236}">
              <a16:creationId xmlns:a16="http://schemas.microsoft.com/office/drawing/2014/main" id="{00000000-0008-0000-0400-00000B000000}"/>
            </a:ext>
          </a:extLst>
        </xdr:cNvPr>
        <xdr:cNvPicPr>
          <a:picLocks noChangeAspect="1"/>
        </xdr:cNvPicPr>
      </xdr:nvPicPr>
      <xdr:blipFill>
        <a:blip xmlns:r="http://schemas.openxmlformats.org/officeDocument/2006/relationships" r:embed="rId2"/>
        <a:stretch>
          <a:fillRect/>
        </a:stretch>
      </xdr:blipFill>
      <xdr:spPr>
        <a:xfrm>
          <a:off x="0" y="8547100"/>
          <a:ext cx="720000" cy="720000"/>
        </a:xfrm>
        <a:prstGeom prst="rect">
          <a:avLst/>
        </a:prstGeom>
      </xdr:spPr>
    </xdr:pic>
    <xdr:clientData/>
  </xdr:twoCellAnchor>
  <xdr:twoCellAnchor editAs="oneCell">
    <xdr:from>
      <xdr:col>0</xdr:col>
      <xdr:colOff>0</xdr:colOff>
      <xdr:row>28</xdr:row>
      <xdr:rowOff>203200</xdr:rowOff>
    </xdr:from>
    <xdr:to>
      <xdr:col>0</xdr:col>
      <xdr:colOff>720000</xdr:colOff>
      <xdr:row>31</xdr:row>
      <xdr:rowOff>46900</xdr:rowOff>
    </xdr:to>
    <xdr:pic>
      <xdr:nvPicPr>
        <xdr:cNvPr id="12" name="Image 11">
          <a:extLst>
            <a:ext uri="{FF2B5EF4-FFF2-40B4-BE49-F238E27FC236}">
              <a16:creationId xmlns:a16="http://schemas.microsoft.com/office/drawing/2014/main" id="{00000000-0008-0000-0400-00000C000000}"/>
            </a:ext>
          </a:extLst>
        </xdr:cNvPr>
        <xdr:cNvPicPr>
          <a:picLocks noChangeAspect="1"/>
        </xdr:cNvPicPr>
      </xdr:nvPicPr>
      <xdr:blipFill>
        <a:blip xmlns:r="http://schemas.openxmlformats.org/officeDocument/2006/relationships" r:embed="rId3"/>
        <a:stretch>
          <a:fillRect/>
        </a:stretch>
      </xdr:blipFill>
      <xdr:spPr>
        <a:xfrm>
          <a:off x="0" y="6756400"/>
          <a:ext cx="720000" cy="720000"/>
        </a:xfrm>
        <a:prstGeom prst="rect">
          <a:avLst/>
        </a:prstGeom>
      </xdr:spPr>
    </xdr:pic>
    <xdr:clientData/>
  </xdr:twoCellAnchor>
  <xdr:twoCellAnchor editAs="oneCell">
    <xdr:from>
      <xdr:col>0</xdr:col>
      <xdr:colOff>0</xdr:colOff>
      <xdr:row>21</xdr:row>
      <xdr:rowOff>114300</xdr:rowOff>
    </xdr:from>
    <xdr:to>
      <xdr:col>0</xdr:col>
      <xdr:colOff>720000</xdr:colOff>
      <xdr:row>25</xdr:row>
      <xdr:rowOff>34200</xdr:rowOff>
    </xdr:to>
    <xdr:pic>
      <xdr:nvPicPr>
        <xdr:cNvPr id="13" name="Image 12">
          <a:extLst>
            <a:ext uri="{FF2B5EF4-FFF2-40B4-BE49-F238E27FC236}">
              <a16:creationId xmlns:a16="http://schemas.microsoft.com/office/drawing/2014/main" id="{00000000-0008-0000-0400-00000D000000}"/>
            </a:ext>
          </a:extLst>
        </xdr:cNvPr>
        <xdr:cNvPicPr>
          <a:picLocks noChangeAspect="1"/>
        </xdr:cNvPicPr>
      </xdr:nvPicPr>
      <xdr:blipFill>
        <a:blip xmlns:r="http://schemas.openxmlformats.org/officeDocument/2006/relationships" r:embed="rId4"/>
        <a:stretch>
          <a:fillRect/>
        </a:stretch>
      </xdr:blipFill>
      <xdr:spPr>
        <a:xfrm>
          <a:off x="0" y="5283200"/>
          <a:ext cx="720000" cy="720000"/>
        </a:xfrm>
        <a:prstGeom prst="rect">
          <a:avLst/>
        </a:prstGeom>
      </xdr:spPr>
    </xdr:pic>
    <xdr:clientData/>
  </xdr:twoCellAnchor>
  <xdr:twoCellAnchor editAs="oneCell">
    <xdr:from>
      <xdr:col>0</xdr:col>
      <xdr:colOff>0</xdr:colOff>
      <xdr:row>19</xdr:row>
      <xdr:rowOff>25400</xdr:rowOff>
    </xdr:from>
    <xdr:to>
      <xdr:col>0</xdr:col>
      <xdr:colOff>720000</xdr:colOff>
      <xdr:row>21</xdr:row>
      <xdr:rowOff>135800</xdr:rowOff>
    </xdr:to>
    <xdr:pic>
      <xdr:nvPicPr>
        <xdr:cNvPr id="14" name="Image 13">
          <a:extLst>
            <a:ext uri="{FF2B5EF4-FFF2-40B4-BE49-F238E27FC236}">
              <a16:creationId xmlns:a16="http://schemas.microsoft.com/office/drawing/2014/main" id="{00000000-0008-0000-0400-00000E000000}"/>
            </a:ext>
          </a:extLst>
        </xdr:cNvPr>
        <xdr:cNvPicPr>
          <a:picLocks noChangeAspect="1"/>
        </xdr:cNvPicPr>
      </xdr:nvPicPr>
      <xdr:blipFill>
        <a:blip xmlns:r="http://schemas.openxmlformats.org/officeDocument/2006/relationships" r:embed="rId5"/>
        <a:stretch>
          <a:fillRect/>
        </a:stretch>
      </xdr:blipFill>
      <xdr:spPr>
        <a:xfrm>
          <a:off x="0" y="4584700"/>
          <a:ext cx="720000" cy="720000"/>
        </a:xfrm>
        <a:prstGeom prst="rect">
          <a:avLst/>
        </a:prstGeom>
      </xdr:spPr>
    </xdr:pic>
    <xdr:clientData/>
  </xdr:twoCellAnchor>
  <xdr:twoCellAnchor editAs="oneCell">
    <xdr:from>
      <xdr:col>0</xdr:col>
      <xdr:colOff>0</xdr:colOff>
      <xdr:row>57</xdr:row>
      <xdr:rowOff>266700</xdr:rowOff>
    </xdr:from>
    <xdr:to>
      <xdr:col>0</xdr:col>
      <xdr:colOff>720000</xdr:colOff>
      <xdr:row>59</xdr:row>
      <xdr:rowOff>123100</xdr:rowOff>
    </xdr:to>
    <xdr:pic>
      <xdr:nvPicPr>
        <xdr:cNvPr id="15" name="Image 14">
          <a:extLst>
            <a:ext uri="{FF2B5EF4-FFF2-40B4-BE49-F238E27FC236}">
              <a16:creationId xmlns:a16="http://schemas.microsoft.com/office/drawing/2014/main" id="{00000000-0008-0000-0400-00000F000000}"/>
            </a:ext>
          </a:extLst>
        </xdr:cNvPr>
        <xdr:cNvPicPr>
          <a:picLocks noChangeAspect="1"/>
        </xdr:cNvPicPr>
      </xdr:nvPicPr>
      <xdr:blipFill>
        <a:blip xmlns:r="http://schemas.openxmlformats.org/officeDocument/2006/relationships" r:embed="rId6"/>
        <a:stretch>
          <a:fillRect/>
        </a:stretch>
      </xdr:blipFill>
      <xdr:spPr>
        <a:xfrm>
          <a:off x="0" y="13449300"/>
          <a:ext cx="720000" cy="720000"/>
        </a:xfrm>
        <a:prstGeom prst="rect">
          <a:avLst/>
        </a:prstGeom>
      </xdr:spPr>
    </xdr:pic>
    <xdr:clientData/>
  </xdr:twoCellAnchor>
  <xdr:twoCellAnchor editAs="oneCell">
    <xdr:from>
      <xdr:col>0</xdr:col>
      <xdr:colOff>0</xdr:colOff>
      <xdr:row>65</xdr:row>
      <xdr:rowOff>241300</xdr:rowOff>
    </xdr:from>
    <xdr:to>
      <xdr:col>0</xdr:col>
      <xdr:colOff>720000</xdr:colOff>
      <xdr:row>67</xdr:row>
      <xdr:rowOff>275500</xdr:rowOff>
    </xdr:to>
    <xdr:pic>
      <xdr:nvPicPr>
        <xdr:cNvPr id="16" name="Image 15">
          <a:extLst>
            <a:ext uri="{FF2B5EF4-FFF2-40B4-BE49-F238E27FC236}">
              <a16:creationId xmlns:a16="http://schemas.microsoft.com/office/drawing/2014/main" id="{00000000-0008-0000-0400-000010000000}"/>
            </a:ext>
          </a:extLst>
        </xdr:cNvPr>
        <xdr:cNvPicPr>
          <a:picLocks noChangeAspect="1"/>
        </xdr:cNvPicPr>
      </xdr:nvPicPr>
      <xdr:blipFill>
        <a:blip xmlns:r="http://schemas.openxmlformats.org/officeDocument/2006/relationships" r:embed="rId2"/>
        <a:stretch>
          <a:fillRect/>
        </a:stretch>
      </xdr:blipFill>
      <xdr:spPr>
        <a:xfrm>
          <a:off x="0" y="15862300"/>
          <a:ext cx="720000" cy="720000"/>
        </a:xfrm>
        <a:prstGeom prst="rect">
          <a:avLst/>
        </a:prstGeom>
      </xdr:spPr>
    </xdr:pic>
    <xdr:clientData/>
  </xdr:twoCellAnchor>
  <xdr:twoCellAnchor>
    <xdr:from>
      <xdr:col>1</xdr:col>
      <xdr:colOff>3054350</xdr:colOff>
      <xdr:row>11</xdr:row>
      <xdr:rowOff>69850</xdr:rowOff>
    </xdr:from>
    <xdr:to>
      <xdr:col>1</xdr:col>
      <xdr:colOff>3702050</xdr:colOff>
      <xdr:row>13</xdr:row>
      <xdr:rowOff>146050</xdr:rowOff>
    </xdr:to>
    <xdr:sp macro="" textlink="">
      <xdr:nvSpPr>
        <xdr:cNvPr id="17" name="Flèche vers la droite 16">
          <a:extLst>
            <a:ext uri="{FF2B5EF4-FFF2-40B4-BE49-F238E27FC236}">
              <a16:creationId xmlns:a16="http://schemas.microsoft.com/office/drawing/2014/main" id="{00000000-0008-0000-0400-000011000000}"/>
            </a:ext>
          </a:extLst>
        </xdr:cNvPr>
        <xdr:cNvSpPr/>
      </xdr:nvSpPr>
      <xdr:spPr>
        <a:xfrm>
          <a:off x="3790950" y="3346450"/>
          <a:ext cx="647700" cy="495300"/>
        </a:xfrm>
        <a:prstGeom prst="rightArrow">
          <a:avLst/>
        </a:prstGeom>
      </xdr:spPr>
      <xdr:style>
        <a:lnRef idx="2">
          <a:schemeClr val="accent4"/>
        </a:lnRef>
        <a:fillRef idx="1">
          <a:schemeClr val="lt1"/>
        </a:fillRef>
        <a:effectRef idx="0">
          <a:schemeClr val="accent4"/>
        </a:effectRef>
        <a:fontRef idx="minor">
          <a:schemeClr val="dk1"/>
        </a:fontRef>
      </xdr:style>
      <xdr:txBody>
        <a:bodyPr wrap="square" rtlCol="0" anchor="ctr"/>
        <a:lstStyle>
          <a:lvl1pPr>
            <a:defRPr>
              <a:solidFill>
                <a:schemeClr val="dk1"/>
              </a:solidFill>
              <a:latin typeface="+mn-lt"/>
              <a:ea typeface="+mn-ea"/>
              <a:cs typeface="+mn-cs"/>
            </a:defRPr>
          </a:lvl1pPr>
          <a:lvl2pPr>
            <a:defRPr>
              <a:solidFill>
                <a:schemeClr val="dk1"/>
              </a:solidFill>
              <a:latin typeface="+mn-lt"/>
              <a:ea typeface="+mn-ea"/>
              <a:cs typeface="+mn-cs"/>
            </a:defRPr>
          </a:lvl2pPr>
          <a:lvl3pPr>
            <a:defRPr>
              <a:solidFill>
                <a:schemeClr val="dk1"/>
              </a:solidFill>
              <a:latin typeface="+mn-lt"/>
              <a:ea typeface="+mn-ea"/>
              <a:cs typeface="+mn-cs"/>
            </a:defRPr>
          </a:lvl3pPr>
          <a:lvl4pPr>
            <a:defRPr>
              <a:solidFill>
                <a:schemeClr val="dk1"/>
              </a:solidFill>
              <a:latin typeface="+mn-lt"/>
              <a:ea typeface="+mn-ea"/>
              <a:cs typeface="+mn-cs"/>
            </a:defRPr>
          </a:lvl4pPr>
          <a:lvl5pPr>
            <a:defRPr>
              <a:solidFill>
                <a:schemeClr val="dk1"/>
              </a:solidFill>
              <a:latin typeface="+mn-lt"/>
              <a:ea typeface="+mn-ea"/>
              <a:cs typeface="+mn-cs"/>
            </a:defRPr>
          </a:lvl5pPr>
          <a:lvl6pPr>
            <a:defRPr>
              <a:solidFill>
                <a:schemeClr val="dk1"/>
              </a:solidFill>
              <a:latin typeface="+mn-lt"/>
              <a:ea typeface="+mn-ea"/>
              <a:cs typeface="+mn-cs"/>
            </a:defRPr>
          </a:lvl6pPr>
          <a:lvl7pPr>
            <a:defRPr>
              <a:solidFill>
                <a:schemeClr val="dk1"/>
              </a:solidFill>
              <a:latin typeface="+mn-lt"/>
              <a:ea typeface="+mn-ea"/>
              <a:cs typeface="+mn-cs"/>
            </a:defRPr>
          </a:lvl7pPr>
          <a:lvl8pPr>
            <a:defRPr>
              <a:solidFill>
                <a:schemeClr val="dk1"/>
              </a:solidFill>
              <a:latin typeface="+mn-lt"/>
              <a:ea typeface="+mn-ea"/>
              <a:cs typeface="+mn-cs"/>
            </a:defRPr>
          </a:lvl8pPr>
          <a:lvl9pPr>
            <a:defRPr>
              <a:solidFill>
                <a:schemeClr val="dk1"/>
              </a:solidFill>
              <a:latin typeface="+mn-lt"/>
              <a:ea typeface="+mn-ea"/>
              <a:cs typeface="+mn-cs"/>
            </a:defRPr>
          </a:lvl9pPr>
        </a:lstStyle>
        <a:p>
          <a:pPr algn="r"/>
          <a:r>
            <a:rPr lang="fr-FR" sz="1100"/>
            <a:t>oui</a:t>
          </a:r>
        </a:p>
      </xdr:txBody>
    </xdr:sp>
    <xdr:clientData/>
  </xdr:twoCellAnchor>
  <xdr:twoCellAnchor>
    <xdr:from>
      <xdr:col>1</xdr:col>
      <xdr:colOff>3054350</xdr:colOff>
      <xdr:row>33</xdr:row>
      <xdr:rowOff>69850</xdr:rowOff>
    </xdr:from>
    <xdr:to>
      <xdr:col>1</xdr:col>
      <xdr:colOff>3702050</xdr:colOff>
      <xdr:row>35</xdr:row>
      <xdr:rowOff>120650</xdr:rowOff>
    </xdr:to>
    <xdr:sp macro="" textlink="">
      <xdr:nvSpPr>
        <xdr:cNvPr id="18" name="Flèche vers la droite 17">
          <a:extLst>
            <a:ext uri="{FF2B5EF4-FFF2-40B4-BE49-F238E27FC236}">
              <a16:creationId xmlns:a16="http://schemas.microsoft.com/office/drawing/2014/main" id="{00000000-0008-0000-0400-000012000000}"/>
            </a:ext>
          </a:extLst>
        </xdr:cNvPr>
        <xdr:cNvSpPr/>
      </xdr:nvSpPr>
      <xdr:spPr>
        <a:xfrm>
          <a:off x="3790950" y="8337550"/>
          <a:ext cx="647700" cy="469900"/>
        </a:xfrm>
        <a:prstGeom prst="rightArrow">
          <a:avLst/>
        </a:prstGeom>
      </xdr:spPr>
      <xdr:style>
        <a:lnRef idx="2">
          <a:schemeClr val="accent4"/>
        </a:lnRef>
        <a:fillRef idx="1">
          <a:schemeClr val="lt1"/>
        </a:fillRef>
        <a:effectRef idx="0">
          <a:schemeClr val="accent4"/>
        </a:effectRef>
        <a:fontRef idx="minor">
          <a:schemeClr val="dk1"/>
        </a:fontRef>
      </xdr:style>
      <xdr:txBody>
        <a:bodyPr wrap="square" rtlCol="0" anchor="ctr"/>
        <a:lstStyle>
          <a:lvl1pPr>
            <a:defRPr>
              <a:solidFill>
                <a:schemeClr val="dk1"/>
              </a:solidFill>
              <a:latin typeface="+mn-lt"/>
              <a:ea typeface="+mn-ea"/>
              <a:cs typeface="+mn-cs"/>
            </a:defRPr>
          </a:lvl1pPr>
          <a:lvl2pPr>
            <a:defRPr>
              <a:solidFill>
                <a:schemeClr val="dk1"/>
              </a:solidFill>
              <a:latin typeface="+mn-lt"/>
              <a:ea typeface="+mn-ea"/>
              <a:cs typeface="+mn-cs"/>
            </a:defRPr>
          </a:lvl2pPr>
          <a:lvl3pPr>
            <a:defRPr>
              <a:solidFill>
                <a:schemeClr val="dk1"/>
              </a:solidFill>
              <a:latin typeface="+mn-lt"/>
              <a:ea typeface="+mn-ea"/>
              <a:cs typeface="+mn-cs"/>
            </a:defRPr>
          </a:lvl3pPr>
          <a:lvl4pPr>
            <a:defRPr>
              <a:solidFill>
                <a:schemeClr val="dk1"/>
              </a:solidFill>
              <a:latin typeface="+mn-lt"/>
              <a:ea typeface="+mn-ea"/>
              <a:cs typeface="+mn-cs"/>
            </a:defRPr>
          </a:lvl4pPr>
          <a:lvl5pPr>
            <a:defRPr>
              <a:solidFill>
                <a:schemeClr val="dk1"/>
              </a:solidFill>
              <a:latin typeface="+mn-lt"/>
              <a:ea typeface="+mn-ea"/>
              <a:cs typeface="+mn-cs"/>
            </a:defRPr>
          </a:lvl5pPr>
          <a:lvl6pPr>
            <a:defRPr>
              <a:solidFill>
                <a:schemeClr val="dk1"/>
              </a:solidFill>
              <a:latin typeface="+mn-lt"/>
              <a:ea typeface="+mn-ea"/>
              <a:cs typeface="+mn-cs"/>
            </a:defRPr>
          </a:lvl6pPr>
          <a:lvl7pPr>
            <a:defRPr>
              <a:solidFill>
                <a:schemeClr val="dk1"/>
              </a:solidFill>
              <a:latin typeface="+mn-lt"/>
              <a:ea typeface="+mn-ea"/>
              <a:cs typeface="+mn-cs"/>
            </a:defRPr>
          </a:lvl7pPr>
          <a:lvl8pPr>
            <a:defRPr>
              <a:solidFill>
                <a:schemeClr val="dk1"/>
              </a:solidFill>
              <a:latin typeface="+mn-lt"/>
              <a:ea typeface="+mn-ea"/>
              <a:cs typeface="+mn-cs"/>
            </a:defRPr>
          </a:lvl8pPr>
          <a:lvl9pPr>
            <a:defRPr>
              <a:solidFill>
                <a:schemeClr val="dk1"/>
              </a:solidFill>
              <a:latin typeface="+mn-lt"/>
              <a:ea typeface="+mn-ea"/>
              <a:cs typeface="+mn-cs"/>
            </a:defRPr>
          </a:lvl9pPr>
        </a:lstStyle>
        <a:p>
          <a:pPr algn="r"/>
          <a:r>
            <a:rPr lang="fr-FR" sz="1100"/>
            <a:t>oui</a:t>
          </a:r>
        </a:p>
      </xdr:txBody>
    </xdr:sp>
    <xdr:clientData/>
  </xdr:twoCellAnchor>
  <xdr:twoCellAnchor>
    <xdr:from>
      <xdr:col>1</xdr:col>
      <xdr:colOff>3054350</xdr:colOff>
      <xdr:row>43</xdr:row>
      <xdr:rowOff>69850</xdr:rowOff>
    </xdr:from>
    <xdr:to>
      <xdr:col>1</xdr:col>
      <xdr:colOff>3702050</xdr:colOff>
      <xdr:row>46</xdr:row>
      <xdr:rowOff>146050</xdr:rowOff>
    </xdr:to>
    <xdr:sp macro="" textlink="">
      <xdr:nvSpPr>
        <xdr:cNvPr id="19" name="Flèche vers la droite 18">
          <a:extLst>
            <a:ext uri="{FF2B5EF4-FFF2-40B4-BE49-F238E27FC236}">
              <a16:creationId xmlns:a16="http://schemas.microsoft.com/office/drawing/2014/main" id="{00000000-0008-0000-0400-000013000000}"/>
            </a:ext>
          </a:extLst>
        </xdr:cNvPr>
        <xdr:cNvSpPr/>
      </xdr:nvSpPr>
      <xdr:spPr>
        <a:xfrm>
          <a:off x="3790950" y="11347450"/>
          <a:ext cx="647700" cy="495300"/>
        </a:xfrm>
        <a:prstGeom prst="rightArrow">
          <a:avLst/>
        </a:prstGeom>
      </xdr:spPr>
      <xdr:style>
        <a:lnRef idx="2">
          <a:schemeClr val="accent4"/>
        </a:lnRef>
        <a:fillRef idx="1">
          <a:schemeClr val="lt1"/>
        </a:fillRef>
        <a:effectRef idx="0">
          <a:schemeClr val="accent4"/>
        </a:effectRef>
        <a:fontRef idx="minor">
          <a:schemeClr val="dk1"/>
        </a:fontRef>
      </xdr:style>
      <xdr:txBody>
        <a:bodyPr wrap="square" rtlCol="0" anchor="ctr"/>
        <a:lstStyle>
          <a:lvl1pPr>
            <a:defRPr>
              <a:solidFill>
                <a:schemeClr val="dk1"/>
              </a:solidFill>
              <a:latin typeface="+mn-lt"/>
              <a:ea typeface="+mn-ea"/>
              <a:cs typeface="+mn-cs"/>
            </a:defRPr>
          </a:lvl1pPr>
          <a:lvl2pPr>
            <a:defRPr>
              <a:solidFill>
                <a:schemeClr val="dk1"/>
              </a:solidFill>
              <a:latin typeface="+mn-lt"/>
              <a:ea typeface="+mn-ea"/>
              <a:cs typeface="+mn-cs"/>
            </a:defRPr>
          </a:lvl2pPr>
          <a:lvl3pPr>
            <a:defRPr>
              <a:solidFill>
                <a:schemeClr val="dk1"/>
              </a:solidFill>
              <a:latin typeface="+mn-lt"/>
              <a:ea typeface="+mn-ea"/>
              <a:cs typeface="+mn-cs"/>
            </a:defRPr>
          </a:lvl3pPr>
          <a:lvl4pPr>
            <a:defRPr>
              <a:solidFill>
                <a:schemeClr val="dk1"/>
              </a:solidFill>
              <a:latin typeface="+mn-lt"/>
              <a:ea typeface="+mn-ea"/>
              <a:cs typeface="+mn-cs"/>
            </a:defRPr>
          </a:lvl4pPr>
          <a:lvl5pPr>
            <a:defRPr>
              <a:solidFill>
                <a:schemeClr val="dk1"/>
              </a:solidFill>
              <a:latin typeface="+mn-lt"/>
              <a:ea typeface="+mn-ea"/>
              <a:cs typeface="+mn-cs"/>
            </a:defRPr>
          </a:lvl5pPr>
          <a:lvl6pPr>
            <a:defRPr>
              <a:solidFill>
                <a:schemeClr val="dk1"/>
              </a:solidFill>
              <a:latin typeface="+mn-lt"/>
              <a:ea typeface="+mn-ea"/>
              <a:cs typeface="+mn-cs"/>
            </a:defRPr>
          </a:lvl6pPr>
          <a:lvl7pPr>
            <a:defRPr>
              <a:solidFill>
                <a:schemeClr val="dk1"/>
              </a:solidFill>
              <a:latin typeface="+mn-lt"/>
              <a:ea typeface="+mn-ea"/>
              <a:cs typeface="+mn-cs"/>
            </a:defRPr>
          </a:lvl7pPr>
          <a:lvl8pPr>
            <a:defRPr>
              <a:solidFill>
                <a:schemeClr val="dk1"/>
              </a:solidFill>
              <a:latin typeface="+mn-lt"/>
              <a:ea typeface="+mn-ea"/>
              <a:cs typeface="+mn-cs"/>
            </a:defRPr>
          </a:lvl8pPr>
          <a:lvl9pPr>
            <a:defRPr>
              <a:solidFill>
                <a:schemeClr val="dk1"/>
              </a:solidFill>
              <a:latin typeface="+mn-lt"/>
              <a:ea typeface="+mn-ea"/>
              <a:cs typeface="+mn-cs"/>
            </a:defRPr>
          </a:lvl9pPr>
        </a:lstStyle>
        <a:p>
          <a:pPr algn="r"/>
          <a:r>
            <a:rPr lang="fr-FR" sz="1100"/>
            <a:t>oui</a:t>
          </a:r>
        </a:p>
      </xdr:txBody>
    </xdr:sp>
    <xdr:clientData/>
  </xdr:twoCellAnchor>
  <xdr:twoCellAnchor>
    <xdr:from>
      <xdr:col>1</xdr:col>
      <xdr:colOff>3054350</xdr:colOff>
      <xdr:row>61</xdr:row>
      <xdr:rowOff>260350</xdr:rowOff>
    </xdr:from>
    <xdr:to>
      <xdr:col>1</xdr:col>
      <xdr:colOff>3702050</xdr:colOff>
      <xdr:row>63</xdr:row>
      <xdr:rowOff>146050</xdr:rowOff>
    </xdr:to>
    <xdr:sp macro="" textlink="">
      <xdr:nvSpPr>
        <xdr:cNvPr id="20" name="Flèche vers la droite 19">
          <a:extLst>
            <a:ext uri="{FF2B5EF4-FFF2-40B4-BE49-F238E27FC236}">
              <a16:creationId xmlns:a16="http://schemas.microsoft.com/office/drawing/2014/main" id="{00000000-0008-0000-0400-000014000000}"/>
            </a:ext>
          </a:extLst>
        </xdr:cNvPr>
        <xdr:cNvSpPr/>
      </xdr:nvSpPr>
      <xdr:spPr>
        <a:xfrm>
          <a:off x="3790950" y="15424150"/>
          <a:ext cx="647700" cy="495300"/>
        </a:xfrm>
        <a:prstGeom prst="rightArrow">
          <a:avLst/>
        </a:prstGeom>
      </xdr:spPr>
      <xdr:style>
        <a:lnRef idx="2">
          <a:schemeClr val="accent4"/>
        </a:lnRef>
        <a:fillRef idx="1">
          <a:schemeClr val="lt1"/>
        </a:fillRef>
        <a:effectRef idx="0">
          <a:schemeClr val="accent4"/>
        </a:effectRef>
        <a:fontRef idx="minor">
          <a:schemeClr val="dk1"/>
        </a:fontRef>
      </xdr:style>
      <xdr:txBody>
        <a:bodyPr wrap="square" rtlCol="0" anchor="ctr"/>
        <a:lstStyle>
          <a:lvl1pPr>
            <a:defRPr>
              <a:solidFill>
                <a:schemeClr val="dk1"/>
              </a:solidFill>
              <a:latin typeface="+mn-lt"/>
              <a:ea typeface="+mn-ea"/>
              <a:cs typeface="+mn-cs"/>
            </a:defRPr>
          </a:lvl1pPr>
          <a:lvl2pPr>
            <a:defRPr>
              <a:solidFill>
                <a:schemeClr val="dk1"/>
              </a:solidFill>
              <a:latin typeface="+mn-lt"/>
              <a:ea typeface="+mn-ea"/>
              <a:cs typeface="+mn-cs"/>
            </a:defRPr>
          </a:lvl2pPr>
          <a:lvl3pPr>
            <a:defRPr>
              <a:solidFill>
                <a:schemeClr val="dk1"/>
              </a:solidFill>
              <a:latin typeface="+mn-lt"/>
              <a:ea typeface="+mn-ea"/>
              <a:cs typeface="+mn-cs"/>
            </a:defRPr>
          </a:lvl3pPr>
          <a:lvl4pPr>
            <a:defRPr>
              <a:solidFill>
                <a:schemeClr val="dk1"/>
              </a:solidFill>
              <a:latin typeface="+mn-lt"/>
              <a:ea typeface="+mn-ea"/>
              <a:cs typeface="+mn-cs"/>
            </a:defRPr>
          </a:lvl4pPr>
          <a:lvl5pPr>
            <a:defRPr>
              <a:solidFill>
                <a:schemeClr val="dk1"/>
              </a:solidFill>
              <a:latin typeface="+mn-lt"/>
              <a:ea typeface="+mn-ea"/>
              <a:cs typeface="+mn-cs"/>
            </a:defRPr>
          </a:lvl5pPr>
          <a:lvl6pPr>
            <a:defRPr>
              <a:solidFill>
                <a:schemeClr val="dk1"/>
              </a:solidFill>
              <a:latin typeface="+mn-lt"/>
              <a:ea typeface="+mn-ea"/>
              <a:cs typeface="+mn-cs"/>
            </a:defRPr>
          </a:lvl6pPr>
          <a:lvl7pPr>
            <a:defRPr>
              <a:solidFill>
                <a:schemeClr val="dk1"/>
              </a:solidFill>
              <a:latin typeface="+mn-lt"/>
              <a:ea typeface="+mn-ea"/>
              <a:cs typeface="+mn-cs"/>
            </a:defRPr>
          </a:lvl7pPr>
          <a:lvl8pPr>
            <a:defRPr>
              <a:solidFill>
                <a:schemeClr val="dk1"/>
              </a:solidFill>
              <a:latin typeface="+mn-lt"/>
              <a:ea typeface="+mn-ea"/>
              <a:cs typeface="+mn-cs"/>
            </a:defRPr>
          </a:lvl8pPr>
          <a:lvl9pPr>
            <a:defRPr>
              <a:solidFill>
                <a:schemeClr val="dk1"/>
              </a:solidFill>
              <a:latin typeface="+mn-lt"/>
              <a:ea typeface="+mn-ea"/>
              <a:cs typeface="+mn-cs"/>
            </a:defRPr>
          </a:lvl9pPr>
        </a:lstStyle>
        <a:p>
          <a:pPr algn="r"/>
          <a:r>
            <a:rPr lang="fr-FR" sz="1100"/>
            <a:t>oui</a:t>
          </a:r>
        </a:p>
      </xdr:txBody>
    </xdr:sp>
    <xdr:clientData/>
  </xdr:twoCellAnchor>
  <xdr:twoCellAnchor>
    <xdr:from>
      <xdr:col>1</xdr:col>
      <xdr:colOff>3054350</xdr:colOff>
      <xdr:row>70</xdr:row>
      <xdr:rowOff>69850</xdr:rowOff>
    </xdr:from>
    <xdr:to>
      <xdr:col>1</xdr:col>
      <xdr:colOff>3702050</xdr:colOff>
      <xdr:row>72</xdr:row>
      <xdr:rowOff>146050</xdr:rowOff>
    </xdr:to>
    <xdr:sp macro="" textlink="">
      <xdr:nvSpPr>
        <xdr:cNvPr id="21" name="Flèche vers la droite 20">
          <a:extLst>
            <a:ext uri="{FF2B5EF4-FFF2-40B4-BE49-F238E27FC236}">
              <a16:creationId xmlns:a16="http://schemas.microsoft.com/office/drawing/2014/main" id="{00000000-0008-0000-0400-000015000000}"/>
            </a:ext>
          </a:extLst>
        </xdr:cNvPr>
        <xdr:cNvSpPr/>
      </xdr:nvSpPr>
      <xdr:spPr>
        <a:xfrm>
          <a:off x="3790950" y="18472150"/>
          <a:ext cx="647700" cy="495300"/>
        </a:xfrm>
        <a:prstGeom prst="rightArrow">
          <a:avLst/>
        </a:prstGeom>
      </xdr:spPr>
      <xdr:style>
        <a:lnRef idx="2">
          <a:schemeClr val="accent4"/>
        </a:lnRef>
        <a:fillRef idx="1">
          <a:schemeClr val="lt1"/>
        </a:fillRef>
        <a:effectRef idx="0">
          <a:schemeClr val="accent4"/>
        </a:effectRef>
        <a:fontRef idx="minor">
          <a:schemeClr val="dk1"/>
        </a:fontRef>
      </xdr:style>
      <xdr:txBody>
        <a:bodyPr wrap="square" rtlCol="0" anchor="ctr"/>
        <a:lstStyle>
          <a:lvl1pPr>
            <a:defRPr>
              <a:solidFill>
                <a:schemeClr val="dk1"/>
              </a:solidFill>
              <a:latin typeface="+mn-lt"/>
              <a:ea typeface="+mn-ea"/>
              <a:cs typeface="+mn-cs"/>
            </a:defRPr>
          </a:lvl1pPr>
          <a:lvl2pPr>
            <a:defRPr>
              <a:solidFill>
                <a:schemeClr val="dk1"/>
              </a:solidFill>
              <a:latin typeface="+mn-lt"/>
              <a:ea typeface="+mn-ea"/>
              <a:cs typeface="+mn-cs"/>
            </a:defRPr>
          </a:lvl2pPr>
          <a:lvl3pPr>
            <a:defRPr>
              <a:solidFill>
                <a:schemeClr val="dk1"/>
              </a:solidFill>
              <a:latin typeface="+mn-lt"/>
              <a:ea typeface="+mn-ea"/>
              <a:cs typeface="+mn-cs"/>
            </a:defRPr>
          </a:lvl3pPr>
          <a:lvl4pPr>
            <a:defRPr>
              <a:solidFill>
                <a:schemeClr val="dk1"/>
              </a:solidFill>
              <a:latin typeface="+mn-lt"/>
              <a:ea typeface="+mn-ea"/>
              <a:cs typeface="+mn-cs"/>
            </a:defRPr>
          </a:lvl4pPr>
          <a:lvl5pPr>
            <a:defRPr>
              <a:solidFill>
                <a:schemeClr val="dk1"/>
              </a:solidFill>
              <a:latin typeface="+mn-lt"/>
              <a:ea typeface="+mn-ea"/>
              <a:cs typeface="+mn-cs"/>
            </a:defRPr>
          </a:lvl5pPr>
          <a:lvl6pPr>
            <a:defRPr>
              <a:solidFill>
                <a:schemeClr val="dk1"/>
              </a:solidFill>
              <a:latin typeface="+mn-lt"/>
              <a:ea typeface="+mn-ea"/>
              <a:cs typeface="+mn-cs"/>
            </a:defRPr>
          </a:lvl6pPr>
          <a:lvl7pPr>
            <a:defRPr>
              <a:solidFill>
                <a:schemeClr val="dk1"/>
              </a:solidFill>
              <a:latin typeface="+mn-lt"/>
              <a:ea typeface="+mn-ea"/>
              <a:cs typeface="+mn-cs"/>
            </a:defRPr>
          </a:lvl7pPr>
          <a:lvl8pPr>
            <a:defRPr>
              <a:solidFill>
                <a:schemeClr val="dk1"/>
              </a:solidFill>
              <a:latin typeface="+mn-lt"/>
              <a:ea typeface="+mn-ea"/>
              <a:cs typeface="+mn-cs"/>
            </a:defRPr>
          </a:lvl8pPr>
          <a:lvl9pPr>
            <a:defRPr>
              <a:solidFill>
                <a:schemeClr val="dk1"/>
              </a:solidFill>
              <a:latin typeface="+mn-lt"/>
              <a:ea typeface="+mn-ea"/>
              <a:cs typeface="+mn-cs"/>
            </a:defRPr>
          </a:lvl9pPr>
        </a:lstStyle>
        <a:p>
          <a:pPr algn="r"/>
          <a:r>
            <a:rPr lang="fr-FR" sz="1100"/>
            <a:t>oui</a:t>
          </a:r>
        </a:p>
      </xdr:txBody>
    </xdr:sp>
    <xdr:clientData/>
  </xdr:twoCellAnchor>
  <xdr:twoCellAnchor editAs="oneCell">
    <xdr:from>
      <xdr:col>0</xdr:col>
      <xdr:colOff>8300</xdr:colOff>
      <xdr:row>5</xdr:row>
      <xdr:rowOff>438150</xdr:rowOff>
    </xdr:from>
    <xdr:to>
      <xdr:col>0</xdr:col>
      <xdr:colOff>728300</xdr:colOff>
      <xdr:row>6</xdr:row>
      <xdr:rowOff>285750</xdr:rowOff>
    </xdr:to>
    <xdr:pic>
      <xdr:nvPicPr>
        <xdr:cNvPr id="22" name="Image 21">
          <a:extLst>
            <a:ext uri="{FF2B5EF4-FFF2-40B4-BE49-F238E27FC236}">
              <a16:creationId xmlns:a16="http://schemas.microsoft.com/office/drawing/2014/main" id="{00000000-0008-0000-0400-000016000000}"/>
            </a:ext>
          </a:extLst>
        </xdr:cNvPr>
        <xdr:cNvPicPr>
          <a:picLocks noChangeAspect="1"/>
        </xdr:cNvPicPr>
      </xdr:nvPicPr>
      <xdr:blipFill rotWithShape="1">
        <a:blip xmlns:r="http://schemas.openxmlformats.org/officeDocument/2006/relationships" r:embed="rId7"/>
        <a:srcRect t="6174" b="7396"/>
        <a:stretch/>
      </xdr:blipFill>
      <xdr:spPr>
        <a:xfrm>
          <a:off x="8300" y="2089150"/>
          <a:ext cx="720000" cy="6223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fil%20class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trée des observations"/>
      <sheetName val="Récapitulatif"/>
      <sheetName val="Liaison CM2-6ème"/>
      <sheetName val="strategies pédagogiques"/>
      <sheetName val="bilan socle"/>
    </sheetNames>
    <sheetDataSet>
      <sheetData sheetId="0">
        <row r="5">
          <cell r="A5" t="str">
            <v>Elève-1</v>
          </cell>
          <cell r="B5"/>
          <cell r="C5"/>
          <cell r="D5"/>
          <cell r="E5"/>
          <cell r="F5"/>
          <cell r="G5"/>
          <cell r="H5"/>
          <cell r="Q5" t="str">
            <v>Elève-1</v>
          </cell>
          <cell r="R5" t="str">
            <v/>
          </cell>
          <cell r="S5"/>
          <cell r="T5"/>
          <cell r="U5"/>
          <cell r="V5"/>
          <cell r="W5"/>
          <cell r="X5"/>
          <cell r="Y5"/>
          <cell r="Z5"/>
          <cell r="AA5"/>
          <cell r="AB5"/>
          <cell r="AC5"/>
          <cell r="AD5"/>
          <cell r="AE5"/>
          <cell r="AF5"/>
          <cell r="AG5"/>
          <cell r="AH5"/>
          <cell r="AI5"/>
          <cell r="AJ5"/>
        </row>
        <row r="6">
          <cell r="A6" t="str">
            <v>Elève-2</v>
          </cell>
          <cell r="B6"/>
          <cell r="C6"/>
          <cell r="D6"/>
          <cell r="E6"/>
          <cell r="F6"/>
          <cell r="G6"/>
          <cell r="H6"/>
          <cell r="Q6" t="str">
            <v>Elève-2</v>
          </cell>
          <cell r="R6" t="str">
            <v/>
          </cell>
          <cell r="S6"/>
          <cell r="T6"/>
          <cell r="U6"/>
          <cell r="V6"/>
          <cell r="W6"/>
          <cell r="X6"/>
          <cell r="Y6"/>
          <cell r="Z6"/>
          <cell r="AA6"/>
          <cell r="AB6"/>
          <cell r="AC6"/>
          <cell r="AD6"/>
          <cell r="AE6"/>
          <cell r="AF6"/>
          <cell r="AG6"/>
          <cell r="AH6"/>
          <cell r="AI6"/>
          <cell r="AJ6"/>
        </row>
        <row r="7">
          <cell r="A7" t="str">
            <v>Elève-3</v>
          </cell>
          <cell r="B7"/>
          <cell r="C7"/>
          <cell r="D7"/>
          <cell r="E7"/>
          <cell r="F7"/>
          <cell r="G7"/>
          <cell r="H7"/>
          <cell r="Q7" t="str">
            <v>Elève-3</v>
          </cell>
          <cell r="R7" t="str">
            <v/>
          </cell>
          <cell r="S7"/>
          <cell r="T7"/>
          <cell r="U7"/>
          <cell r="V7"/>
          <cell r="W7"/>
          <cell r="X7"/>
          <cell r="Y7"/>
          <cell r="Z7"/>
          <cell r="AA7"/>
          <cell r="AB7"/>
          <cell r="AC7"/>
          <cell r="AD7"/>
          <cell r="AE7"/>
          <cell r="AF7"/>
          <cell r="AG7"/>
          <cell r="AH7"/>
          <cell r="AI7"/>
          <cell r="AJ7"/>
        </row>
        <row r="8">
          <cell r="A8" t="str">
            <v>Elève-4</v>
          </cell>
          <cell r="B8"/>
          <cell r="C8"/>
          <cell r="D8"/>
          <cell r="E8"/>
          <cell r="F8"/>
          <cell r="G8"/>
          <cell r="H8"/>
          <cell r="Q8" t="str">
            <v>Elève-4</v>
          </cell>
          <cell r="R8" t="str">
            <v/>
          </cell>
          <cell r="S8"/>
          <cell r="T8"/>
          <cell r="U8"/>
          <cell r="V8"/>
          <cell r="W8"/>
          <cell r="X8"/>
          <cell r="Y8"/>
          <cell r="Z8"/>
          <cell r="AA8"/>
          <cell r="AB8"/>
          <cell r="AC8"/>
          <cell r="AD8"/>
          <cell r="AE8"/>
          <cell r="AF8"/>
          <cell r="AG8"/>
          <cell r="AH8"/>
          <cell r="AI8"/>
          <cell r="AJ8"/>
        </row>
        <row r="9">
          <cell r="A9" t="str">
            <v>Elève-5</v>
          </cell>
          <cell r="B9"/>
          <cell r="C9"/>
          <cell r="D9"/>
          <cell r="E9"/>
          <cell r="F9"/>
          <cell r="G9"/>
          <cell r="H9"/>
          <cell r="Q9" t="str">
            <v>Elève-5</v>
          </cell>
          <cell r="R9" t="str">
            <v/>
          </cell>
          <cell r="S9"/>
          <cell r="T9"/>
          <cell r="U9"/>
          <cell r="V9"/>
          <cell r="W9"/>
          <cell r="X9"/>
          <cell r="Y9"/>
          <cell r="Z9"/>
          <cell r="AA9"/>
          <cell r="AB9"/>
          <cell r="AC9"/>
          <cell r="AD9"/>
          <cell r="AE9"/>
          <cell r="AF9"/>
          <cell r="AG9"/>
          <cell r="AH9"/>
          <cell r="AI9"/>
          <cell r="AJ9"/>
        </row>
        <row r="10">
          <cell r="A10" t="str">
            <v>Elève-6</v>
          </cell>
          <cell r="B10"/>
          <cell r="C10"/>
          <cell r="D10"/>
          <cell r="E10"/>
          <cell r="F10"/>
          <cell r="G10"/>
          <cell r="H10"/>
          <cell r="Q10" t="str">
            <v>Elève-6</v>
          </cell>
          <cell r="R10" t="str">
            <v/>
          </cell>
          <cell r="S10"/>
          <cell r="T10"/>
          <cell r="U10"/>
          <cell r="V10"/>
          <cell r="W10"/>
          <cell r="X10"/>
          <cell r="Y10"/>
          <cell r="Z10"/>
          <cell r="AA10"/>
          <cell r="AB10"/>
          <cell r="AC10"/>
          <cell r="AD10"/>
          <cell r="AE10"/>
          <cell r="AF10"/>
          <cell r="AG10"/>
          <cell r="AH10"/>
          <cell r="AI10"/>
          <cell r="AJ10"/>
        </row>
        <row r="11">
          <cell r="A11" t="str">
            <v>Elève-7</v>
          </cell>
          <cell r="B11"/>
          <cell r="C11"/>
          <cell r="D11"/>
          <cell r="E11"/>
          <cell r="F11"/>
          <cell r="G11"/>
          <cell r="H11"/>
          <cell r="Q11" t="str">
            <v>Elève-7</v>
          </cell>
          <cell r="R11" t="str">
            <v/>
          </cell>
          <cell r="S11"/>
          <cell r="T11"/>
          <cell r="U11"/>
          <cell r="V11"/>
          <cell r="W11"/>
          <cell r="X11"/>
          <cell r="Y11"/>
          <cell r="Z11"/>
          <cell r="AA11"/>
          <cell r="AB11"/>
          <cell r="AC11"/>
          <cell r="AD11"/>
          <cell r="AE11"/>
          <cell r="AF11"/>
          <cell r="AG11"/>
          <cell r="AH11"/>
          <cell r="AI11"/>
          <cell r="AJ11"/>
        </row>
        <row r="12">
          <cell r="A12" t="str">
            <v>Elève-8</v>
          </cell>
          <cell r="B12"/>
          <cell r="C12"/>
          <cell r="D12"/>
          <cell r="E12"/>
          <cell r="F12"/>
          <cell r="G12"/>
          <cell r="H12"/>
          <cell r="Q12" t="str">
            <v>Elève-8</v>
          </cell>
          <cell r="R12" t="str">
            <v/>
          </cell>
          <cell r="S12"/>
          <cell r="T12"/>
          <cell r="U12"/>
          <cell r="V12"/>
          <cell r="W12"/>
          <cell r="X12"/>
          <cell r="Y12"/>
          <cell r="Z12"/>
          <cell r="AA12"/>
          <cell r="AB12"/>
          <cell r="AC12"/>
          <cell r="AD12"/>
          <cell r="AE12"/>
          <cell r="AF12"/>
          <cell r="AG12"/>
          <cell r="AH12"/>
          <cell r="AI12"/>
          <cell r="AJ12"/>
        </row>
        <row r="13">
          <cell r="A13" t="str">
            <v>Elève-9</v>
          </cell>
          <cell r="B13"/>
          <cell r="C13"/>
          <cell r="D13"/>
          <cell r="E13"/>
          <cell r="F13"/>
          <cell r="G13"/>
          <cell r="H13"/>
          <cell r="Q13" t="str">
            <v>Elève-9</v>
          </cell>
          <cell r="R13" t="str">
            <v/>
          </cell>
          <cell r="S13"/>
          <cell r="T13"/>
          <cell r="U13"/>
          <cell r="V13"/>
          <cell r="W13"/>
          <cell r="X13"/>
          <cell r="Y13"/>
          <cell r="Z13"/>
          <cell r="AA13"/>
          <cell r="AB13"/>
          <cell r="AC13"/>
          <cell r="AD13"/>
          <cell r="AE13"/>
          <cell r="AF13"/>
          <cell r="AG13"/>
          <cell r="AH13"/>
          <cell r="AI13"/>
          <cell r="AJ13"/>
        </row>
        <row r="14">
          <cell r="A14" t="str">
            <v>Elève-10</v>
          </cell>
          <cell r="B14"/>
          <cell r="C14"/>
          <cell r="D14"/>
          <cell r="E14"/>
          <cell r="F14"/>
          <cell r="G14"/>
          <cell r="H14"/>
          <cell r="Q14" t="str">
            <v>Elève-10</v>
          </cell>
          <cell r="R14" t="str">
            <v/>
          </cell>
          <cell r="S14"/>
          <cell r="T14"/>
          <cell r="U14"/>
          <cell r="V14"/>
          <cell r="W14"/>
          <cell r="X14"/>
          <cell r="Y14"/>
          <cell r="Z14"/>
          <cell r="AA14"/>
          <cell r="AB14"/>
          <cell r="AC14"/>
          <cell r="AD14"/>
          <cell r="AE14"/>
          <cell r="AF14"/>
          <cell r="AG14"/>
          <cell r="AH14"/>
          <cell r="AI14"/>
          <cell r="AJ14"/>
        </row>
        <row r="15">
          <cell r="A15" t="str">
            <v>Elève-11</v>
          </cell>
          <cell r="B15"/>
          <cell r="C15"/>
          <cell r="D15"/>
          <cell r="E15"/>
          <cell r="F15"/>
          <cell r="G15"/>
          <cell r="H15"/>
          <cell r="Q15" t="str">
            <v>Elève-11</v>
          </cell>
          <cell r="R15" t="str">
            <v/>
          </cell>
          <cell r="S15"/>
          <cell r="T15"/>
          <cell r="U15"/>
          <cell r="V15"/>
          <cell r="W15"/>
          <cell r="X15"/>
          <cell r="Y15"/>
          <cell r="Z15"/>
          <cell r="AA15"/>
          <cell r="AB15"/>
          <cell r="AC15"/>
          <cell r="AD15"/>
          <cell r="AE15"/>
          <cell r="AF15"/>
          <cell r="AG15"/>
          <cell r="AH15"/>
          <cell r="AI15"/>
          <cell r="AJ15"/>
        </row>
        <row r="16">
          <cell r="A16" t="str">
            <v>Elève-12</v>
          </cell>
          <cell r="B16"/>
          <cell r="C16"/>
          <cell r="D16"/>
          <cell r="E16"/>
          <cell r="F16"/>
          <cell r="G16"/>
          <cell r="H16"/>
          <cell r="Q16" t="str">
            <v>Elève-12</v>
          </cell>
          <cell r="R16" t="str">
            <v/>
          </cell>
          <cell r="S16"/>
          <cell r="T16"/>
          <cell r="U16"/>
          <cell r="V16"/>
          <cell r="W16"/>
          <cell r="X16"/>
          <cell r="Y16"/>
          <cell r="Z16"/>
          <cell r="AA16"/>
          <cell r="AB16"/>
          <cell r="AC16"/>
          <cell r="AD16"/>
          <cell r="AE16"/>
          <cell r="AF16"/>
          <cell r="AG16"/>
          <cell r="AH16"/>
          <cell r="AI16"/>
          <cell r="AJ16"/>
        </row>
        <row r="17">
          <cell r="A17" t="str">
            <v>Elève-13</v>
          </cell>
          <cell r="B17"/>
          <cell r="C17"/>
          <cell r="D17"/>
          <cell r="E17"/>
          <cell r="F17"/>
          <cell r="G17"/>
          <cell r="H17"/>
          <cell r="Q17" t="str">
            <v>Elève-13</v>
          </cell>
          <cell r="R17" t="str">
            <v/>
          </cell>
          <cell r="S17"/>
          <cell r="T17"/>
          <cell r="U17"/>
          <cell r="V17"/>
          <cell r="W17"/>
          <cell r="X17"/>
          <cell r="Y17"/>
          <cell r="Z17"/>
          <cell r="AA17"/>
          <cell r="AB17"/>
          <cell r="AC17"/>
          <cell r="AD17"/>
          <cell r="AE17"/>
          <cell r="AF17"/>
          <cell r="AG17"/>
          <cell r="AH17"/>
          <cell r="AI17"/>
          <cell r="AJ17"/>
        </row>
        <row r="18">
          <cell r="A18" t="str">
            <v>Elève-14</v>
          </cell>
          <cell r="B18"/>
          <cell r="C18"/>
          <cell r="D18"/>
          <cell r="E18"/>
          <cell r="F18"/>
          <cell r="G18"/>
          <cell r="H18"/>
          <cell r="Q18" t="str">
            <v>Elève-14</v>
          </cell>
          <cell r="R18" t="str">
            <v/>
          </cell>
          <cell r="S18"/>
          <cell r="T18"/>
          <cell r="U18"/>
          <cell r="V18"/>
          <cell r="W18"/>
          <cell r="X18"/>
          <cell r="Y18"/>
          <cell r="Z18"/>
          <cell r="AA18"/>
          <cell r="AB18"/>
          <cell r="AC18"/>
          <cell r="AD18"/>
          <cell r="AE18"/>
          <cell r="AF18"/>
          <cell r="AG18"/>
          <cell r="AH18"/>
          <cell r="AI18"/>
          <cell r="AJ18"/>
        </row>
        <row r="19">
          <cell r="A19" t="str">
            <v>Elève-15</v>
          </cell>
          <cell r="B19"/>
          <cell r="C19"/>
          <cell r="D19"/>
          <cell r="E19"/>
          <cell r="F19"/>
          <cell r="G19"/>
          <cell r="H19"/>
          <cell r="Q19" t="str">
            <v>Elève-15</v>
          </cell>
          <cell r="R19" t="str">
            <v/>
          </cell>
          <cell r="S19"/>
          <cell r="T19"/>
          <cell r="U19"/>
          <cell r="V19"/>
          <cell r="W19"/>
          <cell r="X19"/>
          <cell r="Y19"/>
          <cell r="Z19"/>
          <cell r="AA19"/>
          <cell r="AB19"/>
          <cell r="AC19"/>
          <cell r="AD19"/>
          <cell r="AE19"/>
          <cell r="AF19"/>
          <cell r="AG19"/>
          <cell r="AH19"/>
          <cell r="AI19"/>
          <cell r="AJ19"/>
        </row>
        <row r="20">
          <cell r="A20" t="str">
            <v>Elève-16</v>
          </cell>
          <cell r="B20"/>
          <cell r="C20"/>
          <cell r="D20"/>
          <cell r="E20"/>
          <cell r="F20"/>
          <cell r="G20"/>
          <cell r="H20"/>
          <cell r="Q20" t="str">
            <v>Elève-16</v>
          </cell>
          <cell r="R20" t="str">
            <v/>
          </cell>
          <cell r="S20"/>
          <cell r="T20"/>
          <cell r="U20"/>
          <cell r="V20"/>
          <cell r="W20"/>
          <cell r="X20"/>
          <cell r="Y20"/>
          <cell r="Z20"/>
          <cell r="AA20"/>
          <cell r="AB20"/>
          <cell r="AC20"/>
          <cell r="AD20"/>
          <cell r="AE20"/>
          <cell r="AF20"/>
          <cell r="AG20"/>
          <cell r="AH20"/>
          <cell r="AI20"/>
          <cell r="AJ20"/>
        </row>
        <row r="21">
          <cell r="A21" t="str">
            <v>Elève-17</v>
          </cell>
          <cell r="B21"/>
          <cell r="C21"/>
          <cell r="D21"/>
          <cell r="E21"/>
          <cell r="F21"/>
          <cell r="G21"/>
          <cell r="H21"/>
          <cell r="Q21" t="str">
            <v>Elève-17</v>
          </cell>
          <cell r="R21" t="str">
            <v/>
          </cell>
          <cell r="S21"/>
          <cell r="T21"/>
          <cell r="U21"/>
          <cell r="V21"/>
          <cell r="W21"/>
          <cell r="X21"/>
          <cell r="Y21"/>
          <cell r="Z21"/>
          <cell r="AA21"/>
          <cell r="AB21"/>
          <cell r="AC21"/>
          <cell r="AD21"/>
          <cell r="AE21"/>
          <cell r="AF21"/>
          <cell r="AG21"/>
          <cell r="AH21"/>
          <cell r="AI21"/>
          <cell r="AJ21"/>
        </row>
        <row r="22">
          <cell r="A22" t="str">
            <v>Elève-18</v>
          </cell>
          <cell r="B22"/>
          <cell r="C22"/>
          <cell r="D22"/>
          <cell r="E22"/>
          <cell r="F22"/>
          <cell r="G22"/>
          <cell r="H22"/>
          <cell r="Q22" t="str">
            <v>Elève-18</v>
          </cell>
          <cell r="R22" t="str">
            <v/>
          </cell>
          <cell r="S22"/>
          <cell r="T22"/>
          <cell r="U22"/>
          <cell r="V22"/>
          <cell r="W22"/>
          <cell r="X22"/>
          <cell r="Y22"/>
          <cell r="Z22"/>
          <cell r="AA22"/>
          <cell r="AB22"/>
          <cell r="AC22"/>
          <cell r="AD22"/>
          <cell r="AE22"/>
          <cell r="AF22"/>
          <cell r="AG22"/>
          <cell r="AH22"/>
          <cell r="AI22"/>
          <cell r="AJ22"/>
        </row>
        <row r="23">
          <cell r="A23" t="str">
            <v>Elève-19</v>
          </cell>
          <cell r="B23"/>
          <cell r="C23"/>
          <cell r="D23"/>
          <cell r="E23"/>
          <cell r="F23"/>
          <cell r="G23"/>
          <cell r="H23"/>
          <cell r="Q23" t="str">
            <v>Elève-19</v>
          </cell>
          <cell r="R23" t="str">
            <v/>
          </cell>
          <cell r="S23"/>
          <cell r="T23"/>
          <cell r="U23"/>
          <cell r="V23"/>
          <cell r="W23"/>
          <cell r="X23"/>
          <cell r="Y23"/>
          <cell r="Z23"/>
          <cell r="AA23"/>
          <cell r="AB23"/>
          <cell r="AC23"/>
          <cell r="AD23"/>
          <cell r="AE23"/>
          <cell r="AF23"/>
          <cell r="AG23"/>
          <cell r="AH23"/>
          <cell r="AI23"/>
          <cell r="AJ23"/>
        </row>
        <row r="24">
          <cell r="A24" t="str">
            <v>Elève-20</v>
          </cell>
          <cell r="B24"/>
          <cell r="C24"/>
          <cell r="D24"/>
          <cell r="E24"/>
          <cell r="F24"/>
          <cell r="G24"/>
          <cell r="H24"/>
          <cell r="Q24" t="str">
            <v>Elève-20</v>
          </cell>
          <cell r="R24" t="str">
            <v/>
          </cell>
          <cell r="S24"/>
          <cell r="T24"/>
          <cell r="U24"/>
          <cell r="V24"/>
          <cell r="W24"/>
          <cell r="X24"/>
          <cell r="Y24"/>
          <cell r="Z24"/>
          <cell r="AA24"/>
          <cell r="AB24"/>
          <cell r="AC24"/>
          <cell r="AD24"/>
          <cell r="AE24"/>
          <cell r="AF24"/>
          <cell r="AG24"/>
          <cell r="AH24"/>
          <cell r="AI24"/>
          <cell r="AJ24"/>
        </row>
        <row r="25">
          <cell r="A25" t="str">
            <v>Elève-21</v>
          </cell>
          <cell r="B25"/>
          <cell r="C25"/>
          <cell r="D25"/>
          <cell r="E25"/>
          <cell r="F25"/>
          <cell r="G25"/>
          <cell r="H25"/>
          <cell r="Q25" t="str">
            <v>Elève-21</v>
          </cell>
          <cell r="R25" t="str">
            <v/>
          </cell>
          <cell r="S25"/>
          <cell r="T25"/>
          <cell r="U25"/>
          <cell r="V25"/>
          <cell r="W25"/>
          <cell r="X25"/>
          <cell r="Y25"/>
          <cell r="Z25"/>
          <cell r="AA25"/>
          <cell r="AB25"/>
          <cell r="AC25"/>
          <cell r="AD25"/>
          <cell r="AE25"/>
          <cell r="AF25"/>
          <cell r="AG25"/>
          <cell r="AH25"/>
          <cell r="AI25"/>
          <cell r="AJ25"/>
        </row>
        <row r="26">
          <cell r="A26" t="str">
            <v>Elève-22</v>
          </cell>
          <cell r="B26"/>
          <cell r="C26"/>
          <cell r="D26"/>
          <cell r="E26"/>
          <cell r="F26"/>
          <cell r="G26"/>
          <cell r="H26"/>
          <cell r="Q26" t="str">
            <v>Elève-22</v>
          </cell>
          <cell r="R26" t="str">
            <v/>
          </cell>
          <cell r="S26"/>
          <cell r="T26"/>
          <cell r="U26"/>
          <cell r="V26"/>
          <cell r="W26"/>
          <cell r="X26"/>
          <cell r="Y26"/>
          <cell r="Z26"/>
          <cell r="AA26"/>
          <cell r="AB26"/>
          <cell r="AC26"/>
          <cell r="AD26"/>
          <cell r="AE26"/>
          <cell r="AF26"/>
          <cell r="AG26"/>
          <cell r="AH26"/>
          <cell r="AI26"/>
          <cell r="AJ26"/>
        </row>
        <row r="27">
          <cell r="A27" t="str">
            <v>Elève-23</v>
          </cell>
          <cell r="B27"/>
          <cell r="C27"/>
          <cell r="D27"/>
          <cell r="E27"/>
          <cell r="F27"/>
          <cell r="G27"/>
          <cell r="H27"/>
          <cell r="Q27" t="str">
            <v>Elève-23</v>
          </cell>
          <cell r="R27" t="str">
            <v/>
          </cell>
          <cell r="S27"/>
          <cell r="T27"/>
          <cell r="U27"/>
          <cell r="V27"/>
          <cell r="W27"/>
          <cell r="X27"/>
          <cell r="Y27"/>
          <cell r="Z27"/>
          <cell r="AA27"/>
          <cell r="AB27"/>
          <cell r="AC27"/>
          <cell r="AD27"/>
          <cell r="AE27"/>
          <cell r="AF27"/>
          <cell r="AG27"/>
          <cell r="AH27"/>
          <cell r="AI27"/>
          <cell r="AJ27"/>
        </row>
        <row r="28">
          <cell r="A28" t="str">
            <v>Elève-24</v>
          </cell>
          <cell r="B28"/>
          <cell r="C28"/>
          <cell r="D28"/>
          <cell r="E28"/>
          <cell r="F28"/>
          <cell r="G28"/>
          <cell r="H28"/>
          <cell r="Q28" t="str">
            <v>Elève-24</v>
          </cell>
          <cell r="R28" t="str">
            <v/>
          </cell>
          <cell r="S28"/>
          <cell r="T28"/>
          <cell r="U28"/>
          <cell r="V28"/>
          <cell r="W28"/>
          <cell r="X28"/>
          <cell r="Y28"/>
          <cell r="Z28"/>
          <cell r="AA28"/>
          <cell r="AB28"/>
          <cell r="AC28"/>
          <cell r="AD28"/>
          <cell r="AE28"/>
          <cell r="AF28"/>
          <cell r="AG28"/>
          <cell r="AH28"/>
          <cell r="AI28"/>
          <cell r="AJ28"/>
        </row>
        <row r="29">
          <cell r="A29" t="str">
            <v>Elève-25</v>
          </cell>
          <cell r="B29"/>
          <cell r="C29"/>
          <cell r="D29"/>
          <cell r="E29"/>
          <cell r="F29"/>
          <cell r="G29"/>
          <cell r="H29"/>
          <cell r="Q29" t="str">
            <v>Elève-25</v>
          </cell>
          <cell r="R29" t="str">
            <v/>
          </cell>
          <cell r="S29"/>
          <cell r="T29"/>
          <cell r="U29"/>
          <cell r="V29"/>
          <cell r="W29"/>
          <cell r="X29"/>
          <cell r="Y29"/>
          <cell r="Z29"/>
          <cell r="AA29"/>
          <cell r="AB29"/>
          <cell r="AC29"/>
          <cell r="AD29"/>
          <cell r="AE29"/>
          <cell r="AF29"/>
          <cell r="AG29"/>
          <cell r="AH29"/>
          <cell r="AI29"/>
          <cell r="AJ29"/>
        </row>
        <row r="30">
          <cell r="A30" t="str">
            <v>Elève-26</v>
          </cell>
          <cell r="B30"/>
          <cell r="C30"/>
          <cell r="D30"/>
          <cell r="E30"/>
          <cell r="F30"/>
          <cell r="G30"/>
          <cell r="H30"/>
          <cell r="Q30" t="str">
            <v>Elève-26</v>
          </cell>
          <cell r="R30" t="str">
            <v/>
          </cell>
          <cell r="S30"/>
          <cell r="T30"/>
          <cell r="U30"/>
          <cell r="V30"/>
          <cell r="W30"/>
          <cell r="X30"/>
          <cell r="Y30"/>
          <cell r="Z30"/>
          <cell r="AA30"/>
          <cell r="AB30"/>
          <cell r="AC30"/>
          <cell r="AD30"/>
          <cell r="AE30"/>
          <cell r="AF30"/>
          <cell r="AG30"/>
          <cell r="AH30"/>
          <cell r="AI30"/>
          <cell r="AJ30"/>
        </row>
        <row r="31">
          <cell r="A31" t="str">
            <v>Elève-27</v>
          </cell>
          <cell r="B31"/>
          <cell r="C31"/>
          <cell r="D31"/>
          <cell r="E31"/>
          <cell r="F31"/>
          <cell r="G31"/>
          <cell r="H31"/>
          <cell r="Q31" t="str">
            <v>Elève-27</v>
          </cell>
          <cell r="R31" t="str">
            <v/>
          </cell>
          <cell r="S31"/>
          <cell r="T31"/>
          <cell r="U31"/>
          <cell r="V31"/>
          <cell r="W31"/>
          <cell r="X31"/>
          <cell r="Y31"/>
          <cell r="Z31"/>
          <cell r="AA31"/>
          <cell r="AB31"/>
          <cell r="AC31"/>
          <cell r="AD31"/>
          <cell r="AE31"/>
          <cell r="AF31"/>
          <cell r="AG31"/>
          <cell r="AH31"/>
          <cell r="AI31"/>
          <cell r="AJ31"/>
        </row>
        <row r="32">
          <cell r="A32" t="str">
            <v>Elève-28</v>
          </cell>
          <cell r="B32"/>
          <cell r="C32"/>
          <cell r="D32"/>
          <cell r="E32"/>
          <cell r="F32"/>
          <cell r="G32"/>
          <cell r="H32"/>
          <cell r="Q32" t="str">
            <v>Elève-28</v>
          </cell>
          <cell r="R32" t="str">
            <v/>
          </cell>
          <cell r="S32"/>
          <cell r="T32"/>
          <cell r="U32"/>
          <cell r="V32"/>
          <cell r="W32"/>
          <cell r="X32"/>
          <cell r="Y32"/>
          <cell r="Z32"/>
          <cell r="AA32"/>
          <cell r="AB32"/>
          <cell r="AC32"/>
          <cell r="AD32"/>
          <cell r="AE32"/>
          <cell r="AF32"/>
          <cell r="AG32"/>
          <cell r="AH32"/>
          <cell r="AI32"/>
          <cell r="AJ32"/>
        </row>
        <row r="33">
          <cell r="A33" t="str">
            <v>Elève-29</v>
          </cell>
          <cell r="B33" t="str">
            <v>x</v>
          </cell>
          <cell r="C33"/>
          <cell r="D33"/>
          <cell r="E33"/>
          <cell r="F33"/>
          <cell r="G33"/>
          <cell r="H33"/>
          <cell r="Q33" t="str">
            <v>Elève-29</v>
          </cell>
          <cell r="R33" t="str">
            <v/>
          </cell>
          <cell r="S33"/>
          <cell r="T33">
            <v>10</v>
          </cell>
          <cell r="U33"/>
          <cell r="V33"/>
          <cell r="W33"/>
          <cell r="X33"/>
          <cell r="Y33"/>
          <cell r="Z33"/>
          <cell r="AA33"/>
          <cell r="AB33"/>
          <cell r="AC33"/>
          <cell r="AD33"/>
          <cell r="AE33"/>
          <cell r="AF33"/>
          <cell r="AG33"/>
          <cell r="AH33"/>
          <cell r="AI33"/>
          <cell r="AJ33"/>
        </row>
        <row r="34">
          <cell r="A34" t="str">
            <v>Edouard Bracame</v>
          </cell>
          <cell r="B34"/>
          <cell r="C34" t="str">
            <v>x</v>
          </cell>
          <cell r="D34"/>
          <cell r="E34"/>
          <cell r="F34"/>
          <cell r="G34"/>
          <cell r="H34"/>
          <cell r="Q34" t="str">
            <v>Edouard Bracame</v>
          </cell>
          <cell r="R34" t="str">
            <v>Quelles fragilités ? =&gt;</v>
          </cell>
          <cell r="S34" t="str">
            <v>x</v>
          </cell>
          <cell r="T34">
            <v>320</v>
          </cell>
          <cell r="U34"/>
          <cell r="V34"/>
          <cell r="W34" t="str">
            <v>x</v>
          </cell>
          <cell r="X34"/>
          <cell r="Y34"/>
          <cell r="Z34"/>
          <cell r="AA34"/>
          <cell r="AB34"/>
          <cell r="AC34" t="str">
            <v>x</v>
          </cell>
          <cell r="AD34"/>
          <cell r="AE34"/>
          <cell r="AF34" t="str">
            <v>x</v>
          </cell>
          <cell r="AG34"/>
          <cell r="AH34"/>
          <cell r="AI34" t="str">
            <v>x</v>
          </cell>
          <cell r="AJ34"/>
        </row>
      </sheetData>
      <sheetData sheetId="1"/>
      <sheetData sheetId="2"/>
      <sheetData sheetId="3"/>
      <sheetData sheetId="4">
        <row r="5">
          <cell r="R5" t="str">
            <v>Elève-1</v>
          </cell>
          <cell r="S5" t="str">
            <v/>
          </cell>
          <cell r="T5" t="str">
            <v/>
          </cell>
          <cell r="U5" t="str">
            <v/>
          </cell>
          <cell r="V5" t="str">
            <v/>
          </cell>
          <cell r="W5" t="str">
            <v/>
          </cell>
          <cell r="X5" t="str">
            <v/>
          </cell>
          <cell r="Y5" t="str">
            <v/>
          </cell>
          <cell r="Z5" t="str">
            <v/>
          </cell>
          <cell r="AA5">
            <v>0</v>
          </cell>
        </row>
        <row r="6">
          <cell r="R6" t="str">
            <v>Elève-2</v>
          </cell>
          <cell r="S6" t="str">
            <v/>
          </cell>
          <cell r="T6" t="str">
            <v/>
          </cell>
          <cell r="U6" t="str">
            <v/>
          </cell>
          <cell r="V6" t="str">
            <v/>
          </cell>
          <cell r="W6" t="str">
            <v/>
          </cell>
          <cell r="X6" t="str">
            <v/>
          </cell>
          <cell r="Y6" t="str">
            <v/>
          </cell>
          <cell r="Z6" t="str">
            <v/>
          </cell>
          <cell r="AA6">
            <v>0</v>
          </cell>
        </row>
        <row r="7">
          <cell r="R7" t="str">
            <v>Elève-3</v>
          </cell>
          <cell r="S7" t="str">
            <v/>
          </cell>
          <cell r="T7" t="str">
            <v/>
          </cell>
          <cell r="U7" t="str">
            <v/>
          </cell>
          <cell r="V7" t="str">
            <v/>
          </cell>
          <cell r="W7" t="str">
            <v/>
          </cell>
          <cell r="X7" t="str">
            <v/>
          </cell>
          <cell r="Y7" t="str">
            <v/>
          </cell>
          <cell r="Z7" t="str">
            <v/>
          </cell>
          <cell r="AA7">
            <v>0</v>
          </cell>
        </row>
        <row r="8">
          <cell r="R8" t="str">
            <v>Elève-4</v>
          </cell>
          <cell r="S8" t="str">
            <v/>
          </cell>
          <cell r="T8" t="str">
            <v/>
          </cell>
          <cell r="U8" t="str">
            <v/>
          </cell>
          <cell r="V8" t="str">
            <v/>
          </cell>
          <cell r="W8" t="str">
            <v/>
          </cell>
          <cell r="X8" t="str">
            <v/>
          </cell>
          <cell r="Y8" t="str">
            <v/>
          </cell>
          <cell r="Z8" t="str">
            <v/>
          </cell>
          <cell r="AA8">
            <v>0</v>
          </cell>
        </row>
        <row r="9">
          <cell r="R9" t="str">
            <v>Elève-5</v>
          </cell>
          <cell r="S9" t="str">
            <v/>
          </cell>
          <cell r="T9" t="str">
            <v/>
          </cell>
          <cell r="U9" t="str">
            <v/>
          </cell>
          <cell r="V9" t="str">
            <v/>
          </cell>
          <cell r="W9" t="str">
            <v/>
          </cell>
          <cell r="X9" t="str">
            <v/>
          </cell>
          <cell r="Y9" t="str">
            <v/>
          </cell>
          <cell r="Z9" t="str">
            <v/>
          </cell>
          <cell r="AA9">
            <v>0</v>
          </cell>
        </row>
        <row r="10">
          <cell r="R10" t="str">
            <v>Elève-6</v>
          </cell>
          <cell r="S10" t="str">
            <v/>
          </cell>
          <cell r="T10" t="str">
            <v/>
          </cell>
          <cell r="U10" t="str">
            <v/>
          </cell>
          <cell r="V10" t="str">
            <v/>
          </cell>
          <cell r="W10" t="str">
            <v/>
          </cell>
          <cell r="X10" t="str">
            <v/>
          </cell>
          <cell r="Y10" t="str">
            <v/>
          </cell>
          <cell r="Z10" t="str">
            <v/>
          </cell>
          <cell r="AA10">
            <v>0</v>
          </cell>
        </row>
        <row r="11">
          <cell r="R11" t="str">
            <v>Elève-7</v>
          </cell>
          <cell r="S11" t="str">
            <v/>
          </cell>
          <cell r="T11" t="str">
            <v/>
          </cell>
          <cell r="U11" t="str">
            <v/>
          </cell>
          <cell r="V11" t="str">
            <v/>
          </cell>
          <cell r="W11" t="str">
            <v/>
          </cell>
          <cell r="X11" t="str">
            <v/>
          </cell>
          <cell r="Y11" t="str">
            <v/>
          </cell>
          <cell r="Z11" t="str">
            <v/>
          </cell>
          <cell r="AA11">
            <v>0</v>
          </cell>
        </row>
        <row r="12">
          <cell r="R12" t="str">
            <v>Elève-8</v>
          </cell>
          <cell r="S12" t="str">
            <v/>
          </cell>
          <cell r="T12" t="str">
            <v/>
          </cell>
          <cell r="U12" t="str">
            <v/>
          </cell>
          <cell r="V12" t="str">
            <v/>
          </cell>
          <cell r="W12" t="str">
            <v/>
          </cell>
          <cell r="X12" t="str">
            <v/>
          </cell>
          <cell r="Y12" t="str">
            <v/>
          </cell>
          <cell r="Z12" t="str">
            <v/>
          </cell>
          <cell r="AA12">
            <v>0</v>
          </cell>
        </row>
        <row r="13">
          <cell r="R13" t="str">
            <v>Elève-9</v>
          </cell>
          <cell r="S13" t="str">
            <v/>
          </cell>
          <cell r="T13" t="str">
            <v/>
          </cell>
          <cell r="U13" t="str">
            <v/>
          </cell>
          <cell r="V13" t="str">
            <v/>
          </cell>
          <cell r="W13" t="str">
            <v/>
          </cell>
          <cell r="X13" t="str">
            <v/>
          </cell>
          <cell r="Y13" t="str">
            <v/>
          </cell>
          <cell r="Z13" t="str">
            <v/>
          </cell>
          <cell r="AA13">
            <v>0</v>
          </cell>
        </row>
        <row r="14">
          <cell r="R14" t="str">
            <v>Elève-10</v>
          </cell>
          <cell r="S14" t="str">
            <v/>
          </cell>
          <cell r="T14" t="str">
            <v/>
          </cell>
          <cell r="U14" t="str">
            <v/>
          </cell>
          <cell r="V14" t="str">
            <v/>
          </cell>
          <cell r="W14" t="str">
            <v/>
          </cell>
          <cell r="X14" t="str">
            <v/>
          </cell>
          <cell r="Y14" t="str">
            <v/>
          </cell>
          <cell r="Z14" t="str">
            <v/>
          </cell>
          <cell r="AA14">
            <v>0</v>
          </cell>
        </row>
        <row r="15">
          <cell r="R15" t="str">
            <v>Elève-11</v>
          </cell>
          <cell r="S15" t="str">
            <v/>
          </cell>
          <cell r="T15" t="str">
            <v/>
          </cell>
          <cell r="U15" t="str">
            <v/>
          </cell>
          <cell r="V15" t="str">
            <v/>
          </cell>
          <cell r="W15" t="str">
            <v/>
          </cell>
          <cell r="X15" t="str">
            <v/>
          </cell>
          <cell r="Y15" t="str">
            <v/>
          </cell>
          <cell r="Z15" t="str">
            <v/>
          </cell>
          <cell r="AA15">
            <v>0</v>
          </cell>
        </row>
        <row r="16">
          <cell r="R16" t="str">
            <v>Elève-12</v>
          </cell>
          <cell r="S16" t="str">
            <v/>
          </cell>
          <cell r="T16" t="str">
            <v/>
          </cell>
          <cell r="U16" t="str">
            <v/>
          </cell>
          <cell r="V16" t="str">
            <v/>
          </cell>
          <cell r="W16" t="str">
            <v/>
          </cell>
          <cell r="X16" t="str">
            <v/>
          </cell>
          <cell r="Y16" t="str">
            <v/>
          </cell>
          <cell r="Z16" t="str">
            <v/>
          </cell>
          <cell r="AA16">
            <v>0</v>
          </cell>
        </row>
        <row r="17">
          <cell r="R17" t="str">
            <v>Elève-13</v>
          </cell>
          <cell r="S17" t="str">
            <v/>
          </cell>
          <cell r="T17" t="str">
            <v/>
          </cell>
          <cell r="U17" t="str">
            <v/>
          </cell>
          <cell r="V17" t="str">
            <v/>
          </cell>
          <cell r="W17" t="str">
            <v/>
          </cell>
          <cell r="X17" t="str">
            <v/>
          </cell>
          <cell r="Y17" t="str">
            <v/>
          </cell>
          <cell r="Z17" t="str">
            <v/>
          </cell>
          <cell r="AA17">
            <v>0</v>
          </cell>
        </row>
        <row r="18">
          <cell r="R18" t="str">
            <v>Elève-14</v>
          </cell>
          <cell r="S18" t="str">
            <v/>
          </cell>
          <cell r="T18" t="str">
            <v/>
          </cell>
          <cell r="U18" t="str">
            <v/>
          </cell>
          <cell r="V18" t="str">
            <v/>
          </cell>
          <cell r="W18" t="str">
            <v/>
          </cell>
          <cell r="X18" t="str">
            <v/>
          </cell>
          <cell r="Y18" t="str">
            <v/>
          </cell>
          <cell r="Z18" t="str">
            <v/>
          </cell>
          <cell r="AA18">
            <v>0</v>
          </cell>
        </row>
        <row r="19">
          <cell r="R19" t="str">
            <v>Elève-15</v>
          </cell>
          <cell r="S19" t="str">
            <v/>
          </cell>
          <cell r="T19" t="str">
            <v/>
          </cell>
          <cell r="U19" t="str">
            <v/>
          </cell>
          <cell r="V19" t="str">
            <v/>
          </cell>
          <cell r="W19" t="str">
            <v/>
          </cell>
          <cell r="X19" t="str">
            <v/>
          </cell>
          <cell r="Y19" t="str">
            <v/>
          </cell>
          <cell r="Z19" t="str">
            <v/>
          </cell>
          <cell r="AA19">
            <v>0</v>
          </cell>
        </row>
        <row r="20">
          <cell r="R20" t="str">
            <v>Elève-16</v>
          </cell>
          <cell r="S20" t="str">
            <v/>
          </cell>
          <cell r="T20" t="str">
            <v/>
          </cell>
          <cell r="U20" t="str">
            <v/>
          </cell>
          <cell r="V20" t="str">
            <v/>
          </cell>
          <cell r="W20" t="str">
            <v/>
          </cell>
          <cell r="X20" t="str">
            <v/>
          </cell>
          <cell r="Y20" t="str">
            <v/>
          </cell>
          <cell r="Z20" t="str">
            <v/>
          </cell>
          <cell r="AA20">
            <v>0</v>
          </cell>
        </row>
        <row r="21">
          <cell r="R21" t="str">
            <v>Elève-17</v>
          </cell>
          <cell r="S21" t="str">
            <v/>
          </cell>
          <cell r="T21" t="str">
            <v/>
          </cell>
          <cell r="U21" t="str">
            <v/>
          </cell>
          <cell r="V21" t="str">
            <v/>
          </cell>
          <cell r="W21" t="str">
            <v/>
          </cell>
          <cell r="X21" t="str">
            <v/>
          </cell>
          <cell r="Y21" t="str">
            <v/>
          </cell>
          <cell r="Z21" t="str">
            <v/>
          </cell>
          <cell r="AA21">
            <v>0</v>
          </cell>
        </row>
        <row r="22">
          <cell r="R22" t="str">
            <v>Elève-18</v>
          </cell>
          <cell r="S22" t="str">
            <v/>
          </cell>
          <cell r="T22" t="str">
            <v/>
          </cell>
          <cell r="U22" t="str">
            <v/>
          </cell>
          <cell r="V22" t="str">
            <v/>
          </cell>
          <cell r="W22" t="str">
            <v/>
          </cell>
          <cell r="X22" t="str">
            <v/>
          </cell>
          <cell r="Y22" t="str">
            <v/>
          </cell>
          <cell r="Z22" t="str">
            <v/>
          </cell>
          <cell r="AA22">
            <v>0</v>
          </cell>
        </row>
        <row r="23">
          <cell r="R23" t="str">
            <v>Elève-19</v>
          </cell>
          <cell r="S23" t="str">
            <v/>
          </cell>
          <cell r="T23" t="str">
            <v/>
          </cell>
          <cell r="U23" t="str">
            <v/>
          </cell>
          <cell r="V23" t="str">
            <v/>
          </cell>
          <cell r="W23" t="str">
            <v/>
          </cell>
          <cell r="X23" t="str">
            <v/>
          </cell>
          <cell r="Y23" t="str">
            <v/>
          </cell>
          <cell r="Z23" t="str">
            <v/>
          </cell>
          <cell r="AA23">
            <v>0</v>
          </cell>
        </row>
        <row r="24">
          <cell r="R24" t="str">
            <v>Elève-20</v>
          </cell>
          <cell r="S24" t="str">
            <v/>
          </cell>
          <cell r="T24" t="str">
            <v/>
          </cell>
          <cell r="U24" t="str">
            <v/>
          </cell>
          <cell r="V24" t="str">
            <v/>
          </cell>
          <cell r="W24" t="str">
            <v/>
          </cell>
          <cell r="X24" t="str">
            <v/>
          </cell>
          <cell r="Y24" t="str">
            <v/>
          </cell>
          <cell r="Z24" t="str">
            <v/>
          </cell>
          <cell r="AA24">
            <v>0</v>
          </cell>
        </row>
        <row r="25">
          <cell r="R25" t="str">
            <v>Elève-21</v>
          </cell>
          <cell r="S25" t="str">
            <v/>
          </cell>
          <cell r="T25" t="str">
            <v/>
          </cell>
          <cell r="U25" t="str">
            <v/>
          </cell>
          <cell r="V25" t="str">
            <v/>
          </cell>
          <cell r="W25" t="str">
            <v/>
          </cell>
          <cell r="X25" t="str">
            <v/>
          </cell>
          <cell r="Y25" t="str">
            <v/>
          </cell>
          <cell r="Z25" t="str">
            <v/>
          </cell>
          <cell r="AA25">
            <v>0</v>
          </cell>
        </row>
        <row r="26">
          <cell r="R26" t="str">
            <v>Elève-22</v>
          </cell>
          <cell r="S26" t="str">
            <v/>
          </cell>
          <cell r="T26" t="str">
            <v/>
          </cell>
          <cell r="U26" t="str">
            <v/>
          </cell>
          <cell r="V26" t="str">
            <v/>
          </cell>
          <cell r="W26" t="str">
            <v/>
          </cell>
          <cell r="X26" t="str">
            <v/>
          </cell>
          <cell r="Y26" t="str">
            <v/>
          </cell>
          <cell r="Z26" t="str">
            <v/>
          </cell>
          <cell r="AA26">
            <v>0</v>
          </cell>
        </row>
        <row r="27">
          <cell r="R27" t="str">
            <v>Elève-23</v>
          </cell>
          <cell r="S27" t="str">
            <v/>
          </cell>
          <cell r="T27" t="str">
            <v/>
          </cell>
          <cell r="U27" t="str">
            <v/>
          </cell>
          <cell r="V27" t="str">
            <v/>
          </cell>
          <cell r="W27" t="str">
            <v/>
          </cell>
          <cell r="X27" t="str">
            <v/>
          </cell>
          <cell r="Y27" t="str">
            <v/>
          </cell>
          <cell r="Z27" t="str">
            <v/>
          </cell>
          <cell r="AA27">
            <v>0</v>
          </cell>
        </row>
        <row r="28">
          <cell r="R28" t="str">
            <v>Elève-24</v>
          </cell>
          <cell r="S28" t="str">
            <v/>
          </cell>
          <cell r="T28" t="str">
            <v/>
          </cell>
          <cell r="U28" t="str">
            <v/>
          </cell>
          <cell r="V28" t="str">
            <v/>
          </cell>
          <cell r="W28" t="str">
            <v/>
          </cell>
          <cell r="X28" t="str">
            <v/>
          </cell>
          <cell r="Y28" t="str">
            <v/>
          </cell>
          <cell r="Z28" t="str">
            <v/>
          </cell>
          <cell r="AA28">
            <v>0</v>
          </cell>
        </row>
        <row r="29">
          <cell r="R29" t="str">
            <v>Elève-25</v>
          </cell>
          <cell r="S29" t="str">
            <v/>
          </cell>
          <cell r="T29" t="str">
            <v/>
          </cell>
          <cell r="U29" t="str">
            <v/>
          </cell>
          <cell r="V29" t="str">
            <v/>
          </cell>
          <cell r="W29" t="str">
            <v/>
          </cell>
          <cell r="X29" t="str">
            <v/>
          </cell>
          <cell r="Y29" t="str">
            <v/>
          </cell>
          <cell r="Z29" t="str">
            <v/>
          </cell>
          <cell r="AA29">
            <v>0</v>
          </cell>
        </row>
        <row r="30">
          <cell r="R30" t="str">
            <v>Elève-26</v>
          </cell>
          <cell r="S30" t="str">
            <v/>
          </cell>
          <cell r="T30" t="str">
            <v/>
          </cell>
          <cell r="U30" t="str">
            <v/>
          </cell>
          <cell r="V30" t="str">
            <v/>
          </cell>
          <cell r="W30" t="str">
            <v/>
          </cell>
          <cell r="X30" t="str">
            <v/>
          </cell>
          <cell r="Y30" t="str">
            <v/>
          </cell>
          <cell r="Z30" t="str">
            <v/>
          </cell>
          <cell r="AA30">
            <v>0</v>
          </cell>
        </row>
        <row r="31">
          <cell r="R31" t="str">
            <v>Elève-27</v>
          </cell>
          <cell r="S31" t="str">
            <v/>
          </cell>
          <cell r="T31" t="str">
            <v/>
          </cell>
          <cell r="U31" t="str">
            <v/>
          </cell>
          <cell r="V31" t="str">
            <v/>
          </cell>
          <cell r="W31" t="str">
            <v/>
          </cell>
          <cell r="X31" t="str">
            <v/>
          </cell>
          <cell r="Y31" t="str">
            <v/>
          </cell>
          <cell r="Z31" t="str">
            <v/>
          </cell>
          <cell r="AA31">
            <v>0</v>
          </cell>
        </row>
        <row r="32">
          <cell r="R32" t="str">
            <v>Elève-28</v>
          </cell>
          <cell r="S32" t="str">
            <v/>
          </cell>
          <cell r="T32" t="str">
            <v/>
          </cell>
          <cell r="U32" t="str">
            <v/>
          </cell>
          <cell r="V32" t="str">
            <v/>
          </cell>
          <cell r="W32" t="str">
            <v/>
          </cell>
          <cell r="X32" t="str">
            <v/>
          </cell>
          <cell r="Y32" t="str">
            <v/>
          </cell>
          <cell r="Z32" t="str">
            <v/>
          </cell>
          <cell r="AA32">
            <v>0</v>
          </cell>
        </row>
        <row r="33">
          <cell r="R33" t="str">
            <v>Elève-29</v>
          </cell>
          <cell r="S33" t="str">
            <v>X</v>
          </cell>
          <cell r="T33" t="str">
            <v/>
          </cell>
          <cell r="U33" t="str">
            <v/>
          </cell>
          <cell r="V33" t="str">
            <v/>
          </cell>
          <cell r="W33" t="str">
            <v/>
          </cell>
          <cell r="X33" t="str">
            <v/>
          </cell>
          <cell r="Y33" t="str">
            <v/>
          </cell>
          <cell r="Z33" t="str">
            <v/>
          </cell>
          <cell r="AA33">
            <v>10</v>
          </cell>
        </row>
        <row r="34">
          <cell r="R34" t="str">
            <v>Edouard Bracame</v>
          </cell>
          <cell r="S34" t="str">
            <v>X</v>
          </cell>
          <cell r="T34" t="str">
            <v/>
          </cell>
          <cell r="U34" t="str">
            <v>X</v>
          </cell>
          <cell r="V34" t="str">
            <v/>
          </cell>
          <cell r="W34" t="str">
            <v>X</v>
          </cell>
          <cell r="X34" t="str">
            <v/>
          </cell>
          <cell r="Y34" t="str">
            <v>X</v>
          </cell>
          <cell r="Z34" t="str">
            <v>X</v>
          </cell>
          <cell r="AA34">
            <v>320</v>
          </cell>
        </row>
      </sheetData>
    </sheetDataSet>
  </externalBook>
</externalLink>
</file>

<file path=xl/theme/theme1.xml><?xml version="1.0" encoding="utf-8"?>
<a:theme xmlns:a="http://schemas.openxmlformats.org/drawingml/2006/main" name="Thème Office">
  <a:themeElements>
    <a:clrScheme name="Bureau">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Bureau">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Bureau">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8" Type="http://schemas.openxmlformats.org/officeDocument/2006/relationships/hyperlink" Target="https://www.reseau-canope.fr/cap-ecole-inclusive/amenager-et-adapter/fiche-adaptation/proposer-des-outils-pour-compenser-lecriture-manuscrite-non-fonctionnelle.html" TargetMode="External"/><Relationship Id="rId13" Type="http://schemas.openxmlformats.org/officeDocument/2006/relationships/hyperlink" Target="https://conservatoire.etab.ac-lille.fr/evaluer-la-lecture-orale/" TargetMode="External"/><Relationship Id="rId18" Type="http://schemas.openxmlformats.org/officeDocument/2006/relationships/hyperlink" Target="https://conservatoire.etab.ac-lille.fr/files/2021/03/Lire-10-kits-pedagogiques-ok.pdf" TargetMode="External"/><Relationship Id="rId26" Type="http://schemas.openxmlformats.org/officeDocument/2006/relationships/hyperlink" Target="https://www.reseau-canope.fr/cap-ecole-inclusive/amenager-et-adapter/fiche-adaptation/proposer-une-version-audio-dun-texte.html" TargetMode="External"/><Relationship Id="rId3" Type="http://schemas.openxmlformats.org/officeDocument/2006/relationships/hyperlink" Target="https://www.reseau-canope.fr/cap-ecole-inclusive/amenager-et-adapter/fiche-adaptation/pratiques-de-communication-alternatives-ou-complementaires-au-langage-oral.html" TargetMode="External"/><Relationship Id="rId21" Type="http://schemas.openxmlformats.org/officeDocument/2006/relationships/hyperlink" Target="https://conservatoire.etab.ac-lille.fr/files/2021/03/Lire-10-kits-pedagogiques-ok.pdf" TargetMode="External"/><Relationship Id="rId34" Type="http://schemas.openxmlformats.org/officeDocument/2006/relationships/hyperlink" Target="https://methodeheuristique.files.wordpress.com/2018/01/plan-urgence-cycle-2.pdf" TargetMode="External"/><Relationship Id="rId7" Type="http://schemas.openxmlformats.org/officeDocument/2006/relationships/hyperlink" Target="https://www.reseau-canope.fr/cap-ecole-inclusive/amenager-et-adapter/fiche-adaptation/travail-sur-les-transitions.html" TargetMode="External"/><Relationship Id="rId12" Type="http://schemas.openxmlformats.org/officeDocument/2006/relationships/hyperlink" Target="https://conservatoire.etab.ac-lille.fr/evaluer-la-lecture-orale/" TargetMode="External"/><Relationship Id="rId17" Type="http://schemas.openxmlformats.org/officeDocument/2006/relationships/hyperlink" Target="https://conservatoire.etab.ac-lille.fr/evaluer-la-lecture-orale/" TargetMode="External"/><Relationship Id="rId25" Type="http://schemas.openxmlformats.org/officeDocument/2006/relationships/hyperlink" Target="https://conservatoire.etab.ac-lille.fr/files/2021/03/Lire-10-kits-pedagogiques-ok.pdf" TargetMode="External"/><Relationship Id="rId33" Type="http://schemas.openxmlformats.org/officeDocument/2006/relationships/hyperlink" Target="https://methodeheuristique.files.wordpress.com/2018/01/plan-urgence-cycle-2.pdf" TargetMode="External"/><Relationship Id="rId2" Type="http://schemas.openxmlformats.org/officeDocument/2006/relationships/hyperlink" Target="https://www.reseau-canope.fr/notice/decouvrir-le-cerveau-a-lecole.html" TargetMode="External"/><Relationship Id="rId16" Type="http://schemas.openxmlformats.org/officeDocument/2006/relationships/hyperlink" Target="https://conservatoire.etab.ac-lille.fr/evaluer-la-lecture-orale/" TargetMode="External"/><Relationship Id="rId20" Type="http://schemas.openxmlformats.org/officeDocument/2006/relationships/hyperlink" Target="https://conservatoire.etab.ac-lille.fr/files/2021/03/Lire-10-kits-pedagogiques-ok.pdf" TargetMode="External"/><Relationship Id="rId29" Type="http://schemas.openxmlformats.org/officeDocument/2006/relationships/hyperlink" Target="https://cache.media.eduscol.education.fr/file/Lecture_Comprehension_ecrit/87/6/RA16_C3_FRA_04_lect_comp_strat_N.D_612876.pdf" TargetMode="External"/><Relationship Id="rId1" Type="http://schemas.openxmlformats.org/officeDocument/2006/relationships/hyperlink" Target="https://www.reseau-canope.fr/cap-ecole-inclusive/amenager-et-adapter/fiche-adaptation/soutenir-la-prise-dindices-visuels-pour-mener-a-bien-une-tache.html" TargetMode="External"/><Relationship Id="rId6" Type="http://schemas.openxmlformats.org/officeDocument/2006/relationships/hyperlink" Target="https://www.reseau-canope.fr/cap-ecole-inclusive/amenager-et-adapter/fiche-adaptation/temps-de-recuperation-pour-mieux-apprendre.html" TargetMode="External"/><Relationship Id="rId11" Type="http://schemas.openxmlformats.org/officeDocument/2006/relationships/hyperlink" Target="https://www.reseau-canope.fr/cap-ecole-inclusive/amenager-et-adapter/fiche-adaptation/visualiser-le-temps-pour-mieux-se-reperer.html" TargetMode="External"/><Relationship Id="rId24" Type="http://schemas.openxmlformats.org/officeDocument/2006/relationships/hyperlink" Target="https://conservatoire.etab.ac-lille.fr/files/2021/03/Lire-10-kits-pedagogiques-ok.pdf" TargetMode="External"/><Relationship Id="rId32" Type="http://schemas.openxmlformats.org/officeDocument/2006/relationships/hyperlink" Target="https://www.reseau-canope.fr/cap-ecole-inclusive/amenager-et-adapter/fiche-adaptation/construction-du-nombre.html" TargetMode="External"/><Relationship Id="rId5" Type="http://schemas.openxmlformats.org/officeDocument/2006/relationships/hyperlink" Target="https://www.reseau-canope.fr/cap-ecole-inclusive/amenager-et-adapter/fiche-adaptation/alternative-visuelle-au-texte-ecrit-pour-organiser-sa-pensee.html" TargetMode="External"/><Relationship Id="rId15" Type="http://schemas.openxmlformats.org/officeDocument/2006/relationships/hyperlink" Target="https://conservatoire.etab.ac-lille.fr/evaluer-la-lecture-orale/" TargetMode="External"/><Relationship Id="rId23" Type="http://schemas.openxmlformats.org/officeDocument/2006/relationships/hyperlink" Target="https://conservatoire.etab.ac-lille.fr/files/2021/03/Lire-10-kits-pedagogiques-ok.pdf" TargetMode="External"/><Relationship Id="rId28" Type="http://schemas.openxmlformats.org/officeDocument/2006/relationships/hyperlink" Target="https://cache.media.eduscol.education.fr/file/Lecture_Comprehension_ecrit/87/6/RA16_C3_FRA_04_lect_comp_strat_N.D_612876.pdf" TargetMode="External"/><Relationship Id="rId10" Type="http://schemas.openxmlformats.org/officeDocument/2006/relationships/hyperlink" Target="https://www.reseau-canope.fr/cap-ecole-inclusive/amenager-et-adapter/fiche-adaptation/adapter-le-rythme-scolaire.html" TargetMode="External"/><Relationship Id="rId19" Type="http://schemas.openxmlformats.org/officeDocument/2006/relationships/hyperlink" Target="https://conservatoire.etab.ac-lille.fr/files/2021/03/Lire-10-kits-pedagogiques-ok.pdf" TargetMode="External"/><Relationship Id="rId31" Type="http://schemas.openxmlformats.org/officeDocument/2006/relationships/hyperlink" Target="https://www.reseau-canope.fr/cap-ecole-inclusive/amenager-et-adapter/fiche-adaptation/construction-du-nombre.html" TargetMode="External"/><Relationship Id="rId4" Type="http://schemas.openxmlformats.org/officeDocument/2006/relationships/hyperlink" Target="https://www.reseau-canope.fr/cap-ecole-inclusive/amenager-et-adapter/fiche-adaptation/permettre-a-leleve-de-sexprimer-oralement-a-laide-dun-photo-langage.html" TargetMode="External"/><Relationship Id="rId9" Type="http://schemas.openxmlformats.org/officeDocument/2006/relationships/hyperlink" Target="https://www.reseau-canope.fr/cap-ecole-inclusive/amenager-et-adapter/fiche-adaptation/visualisation-du-temps.html" TargetMode="External"/><Relationship Id="rId14" Type="http://schemas.openxmlformats.org/officeDocument/2006/relationships/hyperlink" Target="https://conservatoire.etab.ac-lille.fr/evaluer-la-lecture-orale/" TargetMode="External"/><Relationship Id="rId22" Type="http://schemas.openxmlformats.org/officeDocument/2006/relationships/hyperlink" Target="https://conservatoire.etab.ac-lille.fr/files/2021/03/Lire-10-kits-pedagogiques-ok.pdf" TargetMode="External"/><Relationship Id="rId27" Type="http://schemas.openxmlformats.org/officeDocument/2006/relationships/hyperlink" Target="https://www.reseau-canope.fr/cap-ecole-inclusive/amenager-et-adapter/fiche-adaptation/proposer-une-version-audio-dun-texte.html" TargetMode="External"/><Relationship Id="rId30" Type="http://schemas.openxmlformats.org/officeDocument/2006/relationships/hyperlink" Target="https://cache.media.eduscol.education.fr/file/Lecture_Comprehension_ecrit/87/6/RA16_C3_FRA_04_lect_comp_strat_N.D_612876.pdf" TargetMode="External"/><Relationship Id="rId35"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s://www.reseau-canope.fr/cap-ecole-inclusive/amenager-et-adapter/fiche-adaptation/utiliser-le-renforcement-positif-pour-augmenter-la-motivation.html" TargetMode="External"/><Relationship Id="rId1" Type="http://schemas.openxmlformats.org/officeDocument/2006/relationships/hyperlink" Target="https://www.reseau-canope.fr/cap-ecole-inclusive/amenager-et-adapter/fiche-adaptation/expliciter-pour-donner-du-sens-aux-apprentissages.html" TargetMode="External"/></Relationships>
</file>

<file path=xl/worksheets/_rels/sheet12.xml.rels><?xml version="1.0" encoding="UTF-8" standalone="yes"?>
<Relationships xmlns="http://schemas.openxmlformats.org/package/2006/relationships"><Relationship Id="rId3" Type="http://schemas.openxmlformats.org/officeDocument/2006/relationships/hyperlink" Target="https://www.reseau-canope.fr/cap-ecole-inclusive/amenager-et-adapter/fiche-adaptation/le-facile-a-lire-et-a-comprendre-falc.html" TargetMode="External"/><Relationship Id="rId2" Type="http://schemas.openxmlformats.org/officeDocument/2006/relationships/hyperlink" Target="https://www.reseau-canope.fr/cap-ecole-inclusive/amenager-et-adapter/fiche-adaptation/decomposer-une-tache.html" TargetMode="External"/><Relationship Id="rId1" Type="http://schemas.openxmlformats.org/officeDocument/2006/relationships/hyperlink" Target="https://www.reseau-canope.fr/cap-ecole-inclusive/amenager-et-adapter/fiche-adaptation/enrichir-le-lexique-des-eleves-avec-des-troubles-des-fonctions-auditives.html" TargetMode="External"/><Relationship Id="rId5" Type="http://schemas.openxmlformats.org/officeDocument/2006/relationships/printerSettings" Target="../printerSettings/printerSettings10.bin"/><Relationship Id="rId4" Type="http://schemas.openxmlformats.org/officeDocument/2006/relationships/hyperlink" Target="https://www.reseau-canope.fr/cap-ecole-inclusive/amenager-et-adapter/fiche-adaptation/dedramatiser-lerreur-par-un-jeu-de-roles.html"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cutt.ly/nvJXnEe" TargetMode="External"/><Relationship Id="rId2" Type="http://schemas.openxmlformats.org/officeDocument/2006/relationships/hyperlink" Target="https://cutt.ly/nvJXnEe" TargetMode="External"/><Relationship Id="rId1" Type="http://schemas.openxmlformats.org/officeDocument/2006/relationships/hyperlink" Target="https://cutt.ly/nvJXnEe" TargetMode="Externa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s://www.reseau-canope.fr/cap-ecole-inclusive/observer.html" TargetMode="External"/><Relationship Id="rId2" Type="http://schemas.openxmlformats.org/officeDocument/2006/relationships/hyperlink" Target="https://www.reseau-canope.fr/cap-ecole-inclusive/observer.html" TargetMode="External"/><Relationship Id="rId1" Type="http://schemas.openxmlformats.org/officeDocument/2006/relationships/hyperlink" Target="https://www.reseau-canope.fr/cap-ecole-inclusive/observer.html" TargetMode="Externa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reseau-canope.fr/cap-ecole-inclusive/amenager-et-adapter/fiche-adaptation/repenser-la-communication-avec-leleve-avec-des-troubles-des-fonctions-auditives.html" TargetMode="External"/><Relationship Id="rId1" Type="http://schemas.openxmlformats.org/officeDocument/2006/relationships/hyperlink" Target="https://www.reseau-canope.fr/cap-ecole-inclusive/amenager-et-adapter/fiche-adaptation/faciliter-lecriture-manuscrite.html"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conservatoire.etab.ac-lille.fr/2018/12/15/valoriser-les-reussites/" TargetMode="External"/><Relationship Id="rId3" Type="http://schemas.openxmlformats.org/officeDocument/2006/relationships/hyperlink" Target="https://www.reseau-canope.fr/cap-ecole-inclusive/amenager-et-adapter/fiche-adaptation/temps-de-recuperation-pour-mieux-apprendre.html" TargetMode="External"/><Relationship Id="rId7" Type="http://schemas.openxmlformats.org/officeDocument/2006/relationships/hyperlink" Target="http://www.learnalberta.ca/content/inspf/html/managing_frustration.html" TargetMode="External"/><Relationship Id="rId12" Type="http://schemas.openxmlformats.org/officeDocument/2006/relationships/printerSettings" Target="../printerSettings/printerSettings6.bin"/><Relationship Id="rId2" Type="http://schemas.openxmlformats.org/officeDocument/2006/relationships/hyperlink" Target="https://www.reseau-canope.fr/cap-ecole-inclusive/amenager-et-adapter/fiche-adaptation/decomposer-une-tache.html" TargetMode="External"/><Relationship Id="rId1" Type="http://schemas.openxmlformats.org/officeDocument/2006/relationships/hyperlink" Target="https://www.reseau-canope.fr/cap-ecole-inclusive/amenager-et-adapter/fiche-adaptation/favoriser-lestime-de-soi.html" TargetMode="External"/><Relationship Id="rId6" Type="http://schemas.openxmlformats.org/officeDocument/2006/relationships/hyperlink" Target="https://www.reseau-canope.fr/cap-ecole-inclusive/amenager-%20%20et-adapter/fiche-adaptation/utiliser-le-renforcement-positif-pour-augmenter-la-motivation.html" TargetMode="External"/><Relationship Id="rId11" Type="http://schemas.openxmlformats.org/officeDocument/2006/relationships/hyperlink" Target="https://www.reseau-canope.fr/cap-ecole-inclusive/amenager-et-adapter/fiche-adaptation/prevenir-le-debordement-emotionnel-reguler-le-stress.html" TargetMode="External"/><Relationship Id="rId5" Type="http://schemas.openxmlformats.org/officeDocument/2006/relationships/hyperlink" Target="https://www.reseau-canope.fr/cap-ecole-inclusive/amenager-et-adapter/fiche-adaptation/un-journal-des-apprentissages.html" TargetMode="External"/><Relationship Id="rId10" Type="http://schemas.openxmlformats.org/officeDocument/2006/relationships/hyperlink" Target="https://www.reseau-canope.fr/cap-ecole-inclusive/amenager-et-adapter/fiche-adaptation/apprendre-a-exprimer-et-reconnaitre-le-vocabulaire-des-emotions.html" TargetMode="External"/><Relationship Id="rId4" Type="http://schemas.openxmlformats.org/officeDocument/2006/relationships/hyperlink" Target="https://www.reseau-canope.fr/cap-ecole-inclusive/amenager-et-adapter/fiche-adaptation/dedramatiser-lerreur-par-un-jeu-de-roles.html" TargetMode="External"/><Relationship Id="rId9" Type="http://schemas.openxmlformats.org/officeDocument/2006/relationships/hyperlink" Target="https://www.reseau-canope.fr/cap-ecole-inclusive/amenager-et-adapter/fiche-adaptation/elaborer-et-mettre-en-oeuvre-un-protocole-de-gestion-dun-eleve-en-crise.html"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s://conservatoire.etab.ac-lille.fr/2019/06/28/le-debat-au-cycle-3/" TargetMode="External"/><Relationship Id="rId3" Type="http://schemas.openxmlformats.org/officeDocument/2006/relationships/hyperlink" Target="https://www.reseau-canope.fr/cap-ecole-inclusive/amenager-et-adapter/fiche-adaptation/ajuster-sa-posture-face-aux-difficultes-a-expression-comportementale.html" TargetMode="External"/><Relationship Id="rId7" Type="http://schemas.openxmlformats.org/officeDocument/2006/relationships/hyperlink" Target="https://conservatoire.etab.ac-lille.fr/2019/09/23/elaborer-et-ou-analyser-son-reglement-de-classe-2/" TargetMode="External"/><Relationship Id="rId2" Type="http://schemas.openxmlformats.org/officeDocument/2006/relationships/hyperlink" Target="https://conservatoire.etab.ac-lille.fr/2019/06/28/le-debat-au-cycle-3/" TargetMode="External"/><Relationship Id="rId1" Type="http://schemas.openxmlformats.org/officeDocument/2006/relationships/hyperlink" Target="https://conservatoire.etab.ac-lille.fr/2019/09/23/elaborer-et-ou-analyser-son-reglement-de-classe-2/" TargetMode="External"/><Relationship Id="rId6" Type="http://schemas.openxmlformats.org/officeDocument/2006/relationships/hyperlink" Target="http://conservatoire.etab.ac-lille.fr/2019/02/13/297/" TargetMode="External"/><Relationship Id="rId5" Type="http://schemas.openxmlformats.org/officeDocument/2006/relationships/hyperlink" Target="http://www.cartablecps.org/page-17-20-0.html" TargetMode="External"/><Relationship Id="rId4" Type="http://schemas.openxmlformats.org/officeDocument/2006/relationships/hyperlink" Target="http://conservatoire.etab.ac-lille.fr/2018/05/01/les-emotions-a-lecole-un-exemple-a-trappes/" TargetMode="External"/><Relationship Id="rId9"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8000FF"/>
  </sheetPr>
  <dimension ref="A1:Q116"/>
  <sheetViews>
    <sheetView showGridLines="0" tabSelected="1" view="pageLayout" zoomScale="90" zoomScalePageLayoutView="90" workbookViewId="0">
      <selection activeCell="O63" sqref="O63:P63"/>
    </sheetView>
  </sheetViews>
  <sheetFormatPr baseColWidth="10" defaultColWidth="4.796875" defaultRowHeight="13.2"/>
  <cols>
    <col min="1" max="1" width="4.796875" style="59"/>
    <col min="2" max="2" width="5.69921875" style="59" customWidth="1"/>
    <col min="3" max="3" width="7.296875" style="59" customWidth="1"/>
    <col min="4" max="4" width="8.5" style="59" customWidth="1"/>
    <col min="5" max="5" width="8.19921875" style="59" customWidth="1"/>
    <col min="6" max="6" width="7.296875" style="59" customWidth="1"/>
    <col min="7" max="7" width="8.19921875" style="59" customWidth="1"/>
    <col min="8" max="8" width="6.796875" style="59" customWidth="1"/>
    <col min="9" max="9" width="12" style="59" customWidth="1"/>
    <col min="10" max="10" width="5.296875" style="59" customWidth="1"/>
    <col min="11" max="11" width="7.296875" style="59" customWidth="1"/>
    <col min="12" max="13" width="8.796875" style="59" customWidth="1"/>
    <col min="14" max="14" width="5.5" style="59" customWidth="1"/>
    <col min="15" max="15" width="6.19921875" style="59" customWidth="1"/>
    <col min="16" max="16" width="7.296875" style="59" customWidth="1"/>
    <col min="17" max="16384" width="4.796875" style="59"/>
  </cols>
  <sheetData>
    <row r="1" spans="1:17" ht="20.399999999999999">
      <c r="A1" s="59" t="s">
        <v>336</v>
      </c>
      <c r="B1" s="514" t="s">
        <v>313</v>
      </c>
      <c r="C1" s="514"/>
      <c r="M1" s="119"/>
      <c r="N1" s="119"/>
      <c r="O1" s="120" t="s">
        <v>337</v>
      </c>
      <c r="P1" s="121"/>
    </row>
    <row r="2" spans="1:17" ht="43.95" customHeight="1">
      <c r="H2" s="125" t="s">
        <v>333</v>
      </c>
      <c r="M2" s="120" t="s">
        <v>338</v>
      </c>
      <c r="N2" s="120"/>
      <c r="O2" s="120" t="s">
        <v>339</v>
      </c>
      <c r="P2" s="123"/>
    </row>
    <row r="3" spans="1:17" ht="28.95" customHeight="1">
      <c r="A3" s="124"/>
      <c r="B3" s="124"/>
      <c r="C3" s="124"/>
      <c r="D3" s="124"/>
      <c r="E3" s="70"/>
      <c r="F3" s="61"/>
      <c r="G3" s="61"/>
      <c r="J3" s="70"/>
      <c r="K3" s="70"/>
      <c r="L3" s="70"/>
      <c r="M3" s="70"/>
      <c r="O3" s="70"/>
      <c r="P3" s="70"/>
    </row>
    <row r="4" spans="1:17" ht="20.399999999999999">
      <c r="E4" s="70"/>
      <c r="F4" s="64"/>
      <c r="G4" s="62"/>
      <c r="H4" s="62"/>
      <c r="I4" s="63"/>
      <c r="J4" s="70"/>
      <c r="K4" s="70"/>
      <c r="L4" s="70"/>
      <c r="M4" s="70"/>
      <c r="N4" s="70"/>
      <c r="O4" s="70"/>
      <c r="P4" s="70"/>
    </row>
    <row r="5" spans="1:17">
      <c r="E5" s="70"/>
      <c r="F5" s="70"/>
      <c r="G5" s="70"/>
      <c r="H5" s="70"/>
      <c r="I5" s="70"/>
      <c r="J5" s="70"/>
      <c r="K5" s="70"/>
      <c r="L5" s="70"/>
      <c r="M5" s="70"/>
      <c r="N5" s="70"/>
      <c r="O5" s="70"/>
      <c r="P5" s="70"/>
    </row>
    <row r="6" spans="1:17">
      <c r="B6" s="70"/>
      <c r="C6" s="70"/>
      <c r="D6" s="70"/>
      <c r="E6" s="70"/>
      <c r="F6" s="70"/>
      <c r="G6" s="70"/>
      <c r="H6" s="70"/>
      <c r="I6" s="70"/>
      <c r="J6" s="70"/>
      <c r="K6" s="70"/>
      <c r="L6" s="70"/>
      <c r="M6" s="70"/>
      <c r="N6" s="70"/>
      <c r="O6" s="70"/>
      <c r="P6" s="70"/>
    </row>
    <row r="7" spans="1:17" ht="46.05" customHeight="1" thickBot="1">
      <c r="A7" s="206" t="s">
        <v>540</v>
      </c>
      <c r="B7" s="206"/>
      <c r="C7" s="206"/>
      <c r="D7" s="70"/>
      <c r="E7" s="70"/>
      <c r="F7" s="70"/>
      <c r="G7" s="70"/>
      <c r="H7" s="70"/>
      <c r="I7" s="70"/>
      <c r="J7" s="70"/>
      <c r="K7" s="70"/>
      <c r="L7" s="70"/>
      <c r="M7" s="70"/>
      <c r="N7" s="70"/>
      <c r="O7" s="70"/>
      <c r="P7" s="70"/>
    </row>
    <row r="8" spans="1:17" ht="22.05" customHeight="1" thickBot="1">
      <c r="A8" s="206"/>
      <c r="B8" s="206"/>
      <c r="C8" s="206"/>
      <c r="D8" s="70"/>
      <c r="E8" s="70"/>
      <c r="F8" s="70"/>
      <c r="G8" s="220" t="s">
        <v>542</v>
      </c>
      <c r="H8" s="221"/>
      <c r="I8" s="222"/>
      <c r="J8" s="223" t="s">
        <v>500</v>
      </c>
      <c r="K8" s="223"/>
      <c r="L8" s="223"/>
      <c r="M8" s="513" t="s">
        <v>543</v>
      </c>
      <c r="N8" s="513"/>
      <c r="O8" s="513"/>
      <c r="P8" s="70"/>
    </row>
    <row r="9" spans="1:17" ht="22.05" customHeight="1">
      <c r="A9" s="207"/>
      <c r="B9" s="207"/>
      <c r="C9" s="207"/>
      <c r="D9" s="70"/>
      <c r="E9" s="70"/>
      <c r="F9" s="70"/>
      <c r="G9" s="70"/>
      <c r="H9" s="70"/>
      <c r="I9" s="70"/>
      <c r="J9" s="70"/>
      <c r="K9" s="70"/>
      <c r="L9" s="70"/>
      <c r="M9" s="70"/>
      <c r="N9" s="70"/>
      <c r="O9" s="70"/>
      <c r="P9" s="70"/>
    </row>
    <row r="10" spans="1:17" ht="22.05" customHeight="1">
      <c r="A10" s="224" t="s">
        <v>355</v>
      </c>
      <c r="B10" s="225"/>
      <c r="C10" s="225"/>
      <c r="D10" s="225"/>
      <c r="E10" s="225"/>
      <c r="F10" s="225"/>
      <c r="G10" s="225"/>
      <c r="H10" s="225"/>
      <c r="I10" s="225"/>
      <c r="J10" s="225"/>
      <c r="K10" s="225"/>
      <c r="L10" s="225"/>
      <c r="M10" s="225"/>
      <c r="N10" s="225"/>
      <c r="O10" s="225"/>
      <c r="P10" s="226"/>
    </row>
    <row r="11" spans="1:17" ht="34.950000000000003" customHeight="1">
      <c r="A11" s="208"/>
      <c r="B11" s="209"/>
      <c r="C11" s="209"/>
      <c r="D11" s="209"/>
      <c r="E11" s="209"/>
      <c r="F11" s="209"/>
      <c r="G11" s="209"/>
      <c r="H11" s="209"/>
      <c r="I11" s="209"/>
      <c r="J11" s="209"/>
      <c r="K11" s="209"/>
      <c r="L11" s="209"/>
      <c r="M11" s="209"/>
      <c r="N11" s="209"/>
      <c r="O11" s="209"/>
      <c r="P11" s="210"/>
      <c r="Q11" s="76"/>
    </row>
    <row r="12" spans="1:17">
      <c r="A12" s="77"/>
      <c r="B12" s="77"/>
      <c r="C12" s="77"/>
      <c r="D12" s="77"/>
      <c r="E12" s="77"/>
      <c r="F12" s="77"/>
      <c r="G12" s="77"/>
      <c r="H12" s="77"/>
      <c r="I12" s="77"/>
      <c r="J12" s="77"/>
      <c r="K12" s="77"/>
      <c r="L12" s="77"/>
      <c r="M12" s="77"/>
      <c r="N12" s="77"/>
      <c r="O12" s="77"/>
      <c r="P12" s="77"/>
    </row>
    <row r="13" spans="1:17" ht="22.05" customHeight="1">
      <c r="A13" s="211" t="s">
        <v>356</v>
      </c>
      <c r="B13" s="212"/>
      <c r="C13" s="212"/>
      <c r="D13" s="212"/>
      <c r="E13" s="212"/>
      <c r="F13" s="212"/>
      <c r="G13" s="213"/>
      <c r="H13" s="78"/>
      <c r="I13" s="79"/>
      <c r="J13" s="214" t="s">
        <v>357</v>
      </c>
      <c r="K13" s="215"/>
      <c r="L13" s="215"/>
      <c r="M13" s="215"/>
      <c r="N13" s="215"/>
      <c r="O13" s="215"/>
      <c r="P13" s="216"/>
    </row>
    <row r="14" spans="1:17" ht="30" customHeight="1">
      <c r="A14" s="217"/>
      <c r="B14" s="218"/>
      <c r="C14" s="218"/>
      <c r="D14" s="218"/>
      <c r="E14" s="218"/>
      <c r="F14" s="218"/>
      <c r="G14" s="219"/>
      <c r="H14" s="80"/>
      <c r="I14" s="80"/>
      <c r="J14" s="254"/>
      <c r="K14" s="255"/>
      <c r="L14" s="255"/>
      <c r="M14" s="255"/>
      <c r="N14" s="255"/>
      <c r="O14" s="255"/>
      <c r="P14" s="256"/>
    </row>
    <row r="15" spans="1:17">
      <c r="J15" s="257"/>
      <c r="K15" s="258"/>
      <c r="L15" s="258"/>
      <c r="M15" s="258"/>
      <c r="N15" s="258"/>
      <c r="O15" s="258"/>
      <c r="P15" s="259"/>
    </row>
    <row r="16" spans="1:17" ht="22.05" customHeight="1">
      <c r="A16" s="273" t="s">
        <v>358</v>
      </c>
      <c r="B16" s="273"/>
      <c r="C16" s="273"/>
      <c r="D16" s="273"/>
      <c r="E16" s="273"/>
      <c r="F16" s="273"/>
      <c r="G16" s="273"/>
      <c r="J16" s="257"/>
      <c r="K16" s="258"/>
      <c r="L16" s="258"/>
      <c r="M16" s="258"/>
      <c r="N16" s="258"/>
      <c r="O16" s="258"/>
      <c r="P16" s="259"/>
    </row>
    <row r="17" spans="1:17">
      <c r="A17" s="233" t="s">
        <v>360</v>
      </c>
      <c r="B17" s="233"/>
      <c r="C17" s="233"/>
      <c r="D17" s="149"/>
      <c r="E17" s="233" t="s">
        <v>361</v>
      </c>
      <c r="F17" s="233"/>
      <c r="G17" s="149"/>
      <c r="J17" s="260"/>
      <c r="K17" s="261"/>
      <c r="L17" s="261"/>
      <c r="M17" s="261"/>
      <c r="N17" s="261"/>
      <c r="O17" s="261"/>
      <c r="P17" s="262"/>
    </row>
    <row r="18" spans="1:17">
      <c r="A18" s="232" t="s">
        <v>362</v>
      </c>
      <c r="B18" s="232"/>
      <c r="C18" s="232"/>
      <c r="D18" s="150"/>
      <c r="E18" s="291" t="s">
        <v>434</v>
      </c>
      <c r="F18" s="291"/>
      <c r="G18" s="150"/>
    </row>
    <row r="19" spans="1:17">
      <c r="A19" s="233" t="s">
        <v>363</v>
      </c>
      <c r="B19" s="233"/>
      <c r="C19" s="233"/>
      <c r="D19" s="149"/>
      <c r="E19" s="233" t="s">
        <v>364</v>
      </c>
      <c r="F19" s="233"/>
      <c r="G19" s="149"/>
    </row>
    <row r="20" spans="1:17">
      <c r="A20" s="231" t="s">
        <v>365</v>
      </c>
      <c r="B20" s="231"/>
      <c r="C20" s="231"/>
      <c r="D20" s="150"/>
      <c r="E20" s="232" t="s">
        <v>366</v>
      </c>
      <c r="F20" s="232"/>
      <c r="G20" s="150"/>
      <c r="J20" s="297" t="s">
        <v>359</v>
      </c>
      <c r="K20" s="298"/>
      <c r="L20" s="298"/>
      <c r="M20" s="298"/>
      <c r="N20" s="298"/>
      <c r="O20" s="298"/>
      <c r="P20" s="299"/>
    </row>
    <row r="21" spans="1:17">
      <c r="A21" s="233" t="s">
        <v>367</v>
      </c>
      <c r="B21" s="233"/>
      <c r="C21" s="233"/>
      <c r="D21" s="149"/>
      <c r="E21" s="233" t="s">
        <v>368</v>
      </c>
      <c r="F21" s="233"/>
      <c r="G21" s="149"/>
      <c r="J21" s="263"/>
      <c r="K21" s="264"/>
      <c r="L21" s="264"/>
      <c r="M21" s="264"/>
      <c r="N21" s="264"/>
      <c r="O21" s="264"/>
      <c r="P21" s="265"/>
    </row>
    <row r="22" spans="1:17">
      <c r="A22" s="232" t="s">
        <v>369</v>
      </c>
      <c r="B22" s="232"/>
      <c r="C22" s="232"/>
      <c r="D22" s="150"/>
      <c r="E22" s="232" t="s">
        <v>370</v>
      </c>
      <c r="F22" s="232"/>
      <c r="G22" s="150"/>
      <c r="J22" s="266"/>
      <c r="K22" s="258"/>
      <c r="L22" s="258"/>
      <c r="M22" s="258"/>
      <c r="N22" s="258"/>
      <c r="O22" s="258"/>
      <c r="P22" s="267"/>
    </row>
    <row r="23" spans="1:17">
      <c r="A23" s="300" t="s">
        <v>371</v>
      </c>
      <c r="B23" s="301"/>
      <c r="C23" s="302"/>
      <c r="D23" s="303"/>
      <c r="E23" s="303"/>
      <c r="F23" s="303"/>
      <c r="G23" s="303"/>
      <c r="J23" s="266"/>
      <c r="K23" s="258"/>
      <c r="L23" s="258"/>
      <c r="M23" s="258"/>
      <c r="N23" s="258"/>
      <c r="O23" s="258"/>
      <c r="P23" s="267"/>
    </row>
    <row r="24" spans="1:17">
      <c r="J24" s="268"/>
      <c r="K24" s="269"/>
      <c r="L24" s="269"/>
      <c r="M24" s="269"/>
      <c r="N24" s="269"/>
      <c r="O24" s="269"/>
      <c r="P24" s="270"/>
    </row>
    <row r="26" spans="1:17" ht="19.95" customHeight="1">
      <c r="A26" s="59" t="s">
        <v>336</v>
      </c>
      <c r="B26" s="304" t="str">
        <f>B1</f>
        <v>…</v>
      </c>
      <c r="C26" s="304"/>
      <c r="G26" s="119"/>
      <c r="H26" s="119"/>
      <c r="I26" s="120" t="s">
        <v>337</v>
      </c>
      <c r="J26" s="121"/>
      <c r="L26" s="121"/>
      <c r="O26" s="305" t="s">
        <v>344</v>
      </c>
      <c r="P26" s="305"/>
      <c r="Q26" s="305"/>
    </row>
    <row r="27" spans="1:17" ht="31.05" customHeight="1">
      <c r="G27" s="122" t="s">
        <v>338</v>
      </c>
      <c r="H27" s="120"/>
      <c r="I27" s="120" t="s">
        <v>339</v>
      </c>
      <c r="J27" s="123"/>
      <c r="L27" s="123"/>
      <c r="O27" s="305"/>
      <c r="P27" s="305"/>
      <c r="Q27" s="305"/>
    </row>
    <row r="29" spans="1:17" ht="24.6">
      <c r="A29" s="296" t="str">
        <f>G8</f>
        <v>Elève-22</v>
      </c>
      <c r="B29" s="296"/>
      <c r="C29" s="296"/>
      <c r="D29" s="296"/>
      <c r="E29" s="135" t="s">
        <v>372</v>
      </c>
      <c r="O29" s="81" t="s">
        <v>373</v>
      </c>
    </row>
    <row r="30" spans="1:17" ht="14.4">
      <c r="O30" s="128" t="s">
        <v>497</v>
      </c>
    </row>
    <row r="31" spans="1:17" ht="37.049999999999997" customHeight="1">
      <c r="A31" s="227" t="s">
        <v>433</v>
      </c>
      <c r="B31" s="228"/>
      <c r="C31" s="228"/>
      <c r="D31" s="228"/>
      <c r="E31" s="228"/>
      <c r="F31" s="229" t="s">
        <v>432</v>
      </c>
      <c r="G31" s="229"/>
      <c r="H31" s="229"/>
      <c r="I31" s="229"/>
      <c r="J31" s="229"/>
      <c r="K31" s="229"/>
      <c r="L31" s="229"/>
      <c r="M31" s="229"/>
      <c r="N31" s="230"/>
      <c r="O31" s="136" t="str">
        <f>IF(VLOOKUP($A$29,'[1]Entrée des observations'!$A$5:$H$34,8,FALSE)="","",VLOOKUP($A$29,'[1]Entrée des observations'!$A$5:$H$34,8,FALSE))</f>
        <v/>
      </c>
      <c r="P31" s="82"/>
    </row>
    <row r="32" spans="1:17" ht="79.95" customHeight="1">
      <c r="A32" s="227" t="s">
        <v>374</v>
      </c>
      <c r="B32" s="228"/>
      <c r="C32" s="228"/>
      <c r="D32" s="228"/>
      <c r="E32" s="228"/>
      <c r="F32" s="229" t="s">
        <v>375</v>
      </c>
      <c r="G32" s="229"/>
      <c r="H32" s="229"/>
      <c r="I32" s="229"/>
      <c r="J32" s="229"/>
      <c r="K32" s="229"/>
      <c r="L32" s="229"/>
      <c r="M32" s="229"/>
      <c r="N32" s="230"/>
      <c r="O32" s="136" t="str">
        <f>IF(VLOOKUP($A$29,'[1]Entrée des observations'!$A$5:$H$34,4,FALSE)="","",VLOOKUP($A$29,'[1]Entrée des observations'!$A$5:$H$34,4,FALSE))</f>
        <v/>
      </c>
      <c r="P32" s="82"/>
    </row>
    <row r="33" spans="1:16" ht="66" customHeight="1">
      <c r="A33" s="247" t="s">
        <v>376</v>
      </c>
      <c r="B33" s="248"/>
      <c r="C33" s="248"/>
      <c r="D33" s="248"/>
      <c r="E33" s="248"/>
      <c r="F33" s="249" t="s">
        <v>377</v>
      </c>
      <c r="G33" s="249"/>
      <c r="H33" s="249"/>
      <c r="I33" s="249"/>
      <c r="J33" s="249"/>
      <c r="K33" s="249"/>
      <c r="L33" s="249"/>
      <c r="M33" s="249"/>
      <c r="N33" s="250"/>
      <c r="O33" s="136" t="str">
        <f>IF(VLOOKUP($A$29,'[1]Entrée des observations'!$A$5:$H$34,5,FALSE)="","",VLOOKUP($A$29,'[1]Entrée des observations'!$A$5:$H$34,5,FALSE))</f>
        <v/>
      </c>
      <c r="P33" s="82"/>
    </row>
    <row r="34" spans="1:16" ht="43.05" customHeight="1">
      <c r="A34" s="247" t="s">
        <v>378</v>
      </c>
      <c r="B34" s="248"/>
      <c r="C34" s="248"/>
      <c r="D34" s="248"/>
      <c r="E34" s="248"/>
      <c r="F34" s="251" t="s">
        <v>379</v>
      </c>
      <c r="G34" s="251"/>
      <c r="H34" s="251"/>
      <c r="I34" s="251"/>
      <c r="J34" s="251"/>
      <c r="K34" s="251"/>
      <c r="L34" s="251"/>
      <c r="M34" s="251"/>
      <c r="N34" s="252"/>
      <c r="O34" s="136" t="str">
        <f>IF(VLOOKUP($A$29,'[1]Entrée des observations'!$A$5:$H$34,6,FALSE)="","",VLOOKUP($A$29,'[1]Entrée des observations'!$A$5:$H$34,6,FALSE))</f>
        <v/>
      </c>
      <c r="P34" s="82"/>
    </row>
    <row r="35" spans="1:16" ht="39" customHeight="1">
      <c r="A35" s="253" t="s">
        <v>380</v>
      </c>
      <c r="B35" s="236"/>
      <c r="C35" s="236"/>
      <c r="D35" s="236"/>
      <c r="E35" s="236"/>
      <c r="F35" s="271" t="s">
        <v>381</v>
      </c>
      <c r="G35" s="271"/>
      <c r="H35" s="271"/>
      <c r="I35" s="271"/>
      <c r="J35" s="271"/>
      <c r="K35" s="271"/>
      <c r="L35" s="271"/>
      <c r="M35" s="271"/>
      <c r="N35" s="272"/>
      <c r="O35" s="136" t="str">
        <f>IF(VLOOKUP($A$29,'[1]Entrée des observations'!$A$5:$H$34,7,FALSE)="","",VLOOKUP($A$29,'[1]Entrée des observations'!$A$5:$H$34,7,FALSE))</f>
        <v/>
      </c>
      <c r="P35" s="82"/>
    </row>
    <row r="36" spans="1:16" ht="28.05" customHeight="1">
      <c r="A36" s="235" t="s">
        <v>382</v>
      </c>
      <c r="B36" s="236"/>
      <c r="C36" s="236"/>
      <c r="D36" s="236"/>
      <c r="E36" s="236"/>
      <c r="F36" s="237" t="s">
        <v>431</v>
      </c>
      <c r="G36" s="237"/>
      <c r="H36" s="237"/>
      <c r="I36" s="237"/>
      <c r="J36" s="237"/>
      <c r="K36" s="237"/>
      <c r="L36" s="237"/>
      <c r="M36" s="237"/>
      <c r="N36" s="238"/>
      <c r="O36" s="136" t="str">
        <f>IF(VLOOKUP($A$29,'[1]Entrée des observations'!$A$5:$H$34,2,FALSE)="","",VLOOKUP($A$29,'[1]Entrée des observations'!$A$5:$H$34,2,FALSE))</f>
        <v/>
      </c>
      <c r="P36" s="82"/>
    </row>
    <row r="37" spans="1:16" ht="37.049999999999997" customHeight="1">
      <c r="A37" s="239" t="s">
        <v>383</v>
      </c>
      <c r="B37" s="240"/>
      <c r="C37" s="240"/>
      <c r="D37" s="240"/>
      <c r="E37" s="240"/>
      <c r="F37" s="241" t="s">
        <v>430</v>
      </c>
      <c r="G37" s="241"/>
      <c r="H37" s="241"/>
      <c r="I37" s="241"/>
      <c r="J37" s="241"/>
      <c r="K37" s="241"/>
      <c r="L37" s="241"/>
      <c r="M37" s="241"/>
      <c r="N37" s="242"/>
      <c r="O37" s="136" t="str">
        <f>IF(VLOOKUP($A$29,'[1]Entrée des observations'!$A$5:$H$34,3,FALSE)="","",VLOOKUP($A$29,'[1]Entrée des observations'!$A$5:$H$34,3,FALSE))</f>
        <v/>
      </c>
      <c r="P37" s="82"/>
    </row>
    <row r="38" spans="1:16" ht="19.05" customHeight="1">
      <c r="A38" s="243"/>
      <c r="B38" s="244"/>
      <c r="C38" s="244"/>
      <c r="D38" s="244"/>
      <c r="E38" s="244"/>
      <c r="F38" s="203" t="s">
        <v>513</v>
      </c>
      <c r="G38" s="204"/>
      <c r="H38" s="204"/>
      <c r="I38" s="204"/>
      <c r="J38" s="204"/>
      <c r="K38" s="204"/>
      <c r="L38" s="204"/>
      <c r="M38" s="204"/>
      <c r="N38" s="205"/>
      <c r="O38" s="83"/>
      <c r="P38" s="70"/>
    </row>
    <row r="39" spans="1:16" ht="43.95" customHeight="1">
      <c r="A39" s="245" t="s">
        <v>384</v>
      </c>
      <c r="B39" s="246"/>
      <c r="C39" s="246" t="s">
        <v>503</v>
      </c>
      <c r="D39" s="246"/>
      <c r="E39" s="246" t="s">
        <v>504</v>
      </c>
      <c r="F39" s="246"/>
      <c r="G39" s="234" t="s">
        <v>385</v>
      </c>
      <c r="H39" s="234"/>
      <c r="I39" s="234" t="s">
        <v>386</v>
      </c>
      <c r="J39" s="234"/>
      <c r="K39" s="246" t="s">
        <v>505</v>
      </c>
      <c r="L39" s="246"/>
      <c r="M39" s="246" t="s">
        <v>508</v>
      </c>
      <c r="N39" s="246"/>
      <c r="O39" s="167" t="s">
        <v>539</v>
      </c>
      <c r="P39" s="168"/>
    </row>
    <row r="40" spans="1:16" ht="16.05" customHeight="1">
      <c r="A40" s="85" t="s">
        <v>387</v>
      </c>
      <c r="B40" s="86" t="s">
        <v>388</v>
      </c>
      <c r="C40" s="86" t="s">
        <v>387</v>
      </c>
      <c r="D40" s="86" t="s">
        <v>388</v>
      </c>
      <c r="E40" s="86" t="s">
        <v>387</v>
      </c>
      <c r="F40" s="86" t="s">
        <v>388</v>
      </c>
      <c r="G40" s="86" t="s">
        <v>387</v>
      </c>
      <c r="H40" s="86" t="s">
        <v>388</v>
      </c>
      <c r="I40" s="86" t="s">
        <v>387</v>
      </c>
      <c r="J40" s="86" t="s">
        <v>388</v>
      </c>
      <c r="K40" s="86" t="s">
        <v>387</v>
      </c>
      <c r="L40" s="86" t="s">
        <v>388</v>
      </c>
      <c r="M40" s="86" t="s">
        <v>387</v>
      </c>
      <c r="N40" s="86" t="s">
        <v>388</v>
      </c>
      <c r="O40" s="83"/>
      <c r="P40" s="70"/>
    </row>
    <row r="41" spans="1:16" ht="13.05" customHeight="1" thickBot="1">
      <c r="A41" s="143" t="str">
        <f>IF(B41="x","","x")</f>
        <v>x</v>
      </c>
      <c r="B41" s="144" t="str">
        <f>VLOOKUP(A29,'[1]bilan socle'!$R$5:$Y$34,2,FALSE)</f>
        <v/>
      </c>
      <c r="C41" s="137" t="str">
        <f>IF(D41="x","","x")</f>
        <v>x</v>
      </c>
      <c r="D41" s="137" t="str">
        <f>VLOOKUP(A29,'[1]bilan socle'!$R$5:$Y$34,5,FALSE)</f>
        <v/>
      </c>
      <c r="E41" s="137" t="str">
        <f>IF(F41="x","","x")</f>
        <v>x</v>
      </c>
      <c r="F41" s="137" t="str">
        <f>VLOOKUP(A29,'[1]bilan socle'!$R$5:$Y$34,7,FALSE)</f>
        <v/>
      </c>
      <c r="G41" s="137" t="str">
        <f>IF(H41="x","","x")</f>
        <v>x</v>
      </c>
      <c r="H41" s="137" t="str">
        <f>VLOOKUP(A29,'[1]bilan socle'!$R$5:$Y$34,6,FALSE)</f>
        <v/>
      </c>
      <c r="I41" s="137" t="str">
        <f>IF(J41="x","","x")</f>
        <v>x</v>
      </c>
      <c r="J41" s="137" t="str">
        <f>VLOOKUP(A29,'[1]bilan socle'!$R$5:$Y$34,8,FALSE)</f>
        <v/>
      </c>
      <c r="K41" s="137" t="str">
        <f>IF(L41="x","","x")</f>
        <v>x</v>
      </c>
      <c r="L41" s="137" t="str">
        <f>VLOOKUP(A29,'[1]bilan socle'!$R$5:$Y$34,4,FALSE)</f>
        <v/>
      </c>
      <c r="M41" s="137" t="str">
        <f>IF(N41="x","","x")</f>
        <v>x</v>
      </c>
      <c r="N41" s="137" t="str">
        <f>VLOOKUP(A29,'[1]bilan socle'!$R$5:$Z$34,9,FALSE)</f>
        <v/>
      </c>
      <c r="O41" s="83"/>
      <c r="P41" s="70"/>
    </row>
    <row r="42" spans="1:16" ht="13.05" customHeight="1" thickTop="1" thickBot="1">
      <c r="A42" s="145" t="s">
        <v>509</v>
      </c>
      <c r="B42" s="146">
        <f>VLOOKUP(A29,'[1]bilan socle'!$R$5:$AA$34,10,FALSE)</f>
        <v>0</v>
      </c>
      <c r="C42" s="138"/>
      <c r="D42" s="138"/>
      <c r="E42" s="138"/>
      <c r="F42" s="138"/>
      <c r="G42" s="138"/>
      <c r="H42" s="138"/>
      <c r="I42" s="138"/>
      <c r="J42" s="138"/>
      <c r="K42" s="84"/>
      <c r="L42" s="98"/>
      <c r="M42" s="98"/>
      <c r="N42" s="98"/>
      <c r="O42" s="83"/>
      <c r="P42" s="70"/>
    </row>
    <row r="43" spans="1:16" ht="13.05" customHeight="1" thickTop="1">
      <c r="A43" s="59" t="s">
        <v>336</v>
      </c>
      <c r="B43" s="304" t="str">
        <f>B1</f>
        <v>…</v>
      </c>
      <c r="C43" s="304"/>
      <c r="D43" s="151"/>
      <c r="E43" s="151"/>
      <c r="F43" s="151"/>
      <c r="G43" s="133"/>
      <c r="H43" s="133"/>
      <c r="I43" s="133"/>
      <c r="J43" s="133"/>
      <c r="K43" s="84"/>
      <c r="L43" s="98"/>
      <c r="M43" s="98"/>
      <c r="N43" s="98"/>
      <c r="O43" s="83"/>
      <c r="P43" s="70"/>
    </row>
    <row r="44" spans="1:16" ht="13.05" customHeight="1">
      <c r="A44" s="206" t="s">
        <v>541</v>
      </c>
      <c r="B44" s="206"/>
      <c r="C44" s="206"/>
      <c r="D44" s="151"/>
      <c r="E44" s="151"/>
      <c r="F44" s="151"/>
      <c r="G44" s="119"/>
      <c r="H44" s="120" t="s">
        <v>337</v>
      </c>
      <c r="I44" s="121"/>
      <c r="J44" s="121"/>
      <c r="K44" s="121"/>
      <c r="L44" s="195" t="s">
        <v>389</v>
      </c>
      <c r="M44" s="195"/>
      <c r="N44" s="195"/>
      <c r="O44" s="195"/>
      <c r="P44" s="195"/>
    </row>
    <row r="45" spans="1:16" ht="37.049999999999997" customHeight="1">
      <c r="A45" s="206"/>
      <c r="B45" s="206"/>
      <c r="C45" s="206"/>
      <c r="D45" s="151"/>
      <c r="E45" s="151"/>
      <c r="F45" s="152" t="s">
        <v>338</v>
      </c>
      <c r="G45" s="120"/>
      <c r="H45" s="120" t="s">
        <v>339</v>
      </c>
      <c r="I45" s="123"/>
      <c r="J45" s="123"/>
      <c r="K45" s="123"/>
      <c r="L45" s="195"/>
      <c r="M45" s="195"/>
      <c r="N45" s="195"/>
      <c r="O45" s="195"/>
      <c r="P45" s="195"/>
    </row>
    <row r="46" spans="1:16" ht="13.05" customHeight="1">
      <c r="A46" s="206"/>
      <c r="B46" s="206"/>
      <c r="C46" s="206"/>
      <c r="D46" s="121"/>
      <c r="E46" s="121"/>
      <c r="F46" s="121"/>
      <c r="G46" s="121"/>
      <c r="H46" s="121"/>
      <c r="I46" s="121"/>
      <c r="J46" s="121"/>
      <c r="K46" s="121"/>
      <c r="L46" s="121"/>
      <c r="M46" s="121"/>
      <c r="N46" s="121"/>
      <c r="O46" s="121"/>
      <c r="P46" s="121"/>
    </row>
    <row r="47" spans="1:16" ht="28.05" customHeight="1">
      <c r="A47" s="121"/>
      <c r="B47" s="121"/>
      <c r="C47" s="121"/>
      <c r="D47" s="121"/>
      <c r="E47" s="121"/>
      <c r="F47" s="121"/>
      <c r="G47" s="121"/>
      <c r="H47" s="134" t="s">
        <v>510</v>
      </c>
      <c r="I47" s="121"/>
      <c r="J47" s="121"/>
      <c r="K47" s="121"/>
      <c r="L47" s="121"/>
      <c r="M47" s="121"/>
      <c r="N47" s="121"/>
      <c r="O47" s="121"/>
      <c r="P47" s="121"/>
    </row>
    <row r="48" spans="1:16" ht="13.05" customHeight="1">
      <c r="A48" s="121"/>
      <c r="B48" s="121"/>
      <c r="C48" s="121"/>
      <c r="D48" s="121"/>
      <c r="E48" s="121"/>
      <c r="F48" s="121"/>
      <c r="G48" s="121"/>
      <c r="H48" s="121"/>
      <c r="I48" s="121"/>
      <c r="J48" s="121"/>
      <c r="K48" s="121"/>
      <c r="L48" s="121"/>
      <c r="M48" s="121"/>
      <c r="N48" s="121"/>
      <c r="O48" s="121"/>
      <c r="P48" s="121"/>
    </row>
    <row r="49" spans="1:16" ht="22.95" customHeight="1">
      <c r="A49" s="121"/>
      <c r="B49" s="183" t="s">
        <v>390</v>
      </c>
      <c r="C49" s="184"/>
      <c r="D49" s="184"/>
      <c r="E49" s="184"/>
      <c r="F49" s="184"/>
      <c r="G49" s="184"/>
      <c r="H49" s="184"/>
      <c r="I49" s="184"/>
      <c r="J49" s="184"/>
      <c r="K49" s="184"/>
      <c r="L49" s="184"/>
      <c r="M49" s="184"/>
      <c r="N49" s="184"/>
      <c r="O49" s="184"/>
      <c r="P49" s="185"/>
    </row>
    <row r="50" spans="1:16" ht="64.95" customHeight="1">
      <c r="A50" s="121"/>
      <c r="B50" s="186"/>
      <c r="C50" s="187"/>
      <c r="D50" s="187"/>
      <c r="E50" s="187"/>
      <c r="F50" s="187"/>
      <c r="G50" s="187"/>
      <c r="H50" s="187"/>
      <c r="I50" s="187"/>
      <c r="J50" s="187"/>
      <c r="K50" s="187"/>
      <c r="L50" s="187"/>
      <c r="M50" s="187"/>
      <c r="N50" s="187"/>
      <c r="O50" s="187"/>
      <c r="P50" s="188"/>
    </row>
    <row r="51" spans="1:16" ht="13.05" customHeight="1">
      <c r="A51" s="121"/>
      <c r="B51" s="121"/>
      <c r="C51" s="121"/>
      <c r="D51" s="121"/>
      <c r="E51" s="121"/>
      <c r="F51" s="121"/>
      <c r="G51" s="121"/>
      <c r="H51" s="121"/>
      <c r="I51" s="121"/>
      <c r="J51" s="121"/>
      <c r="K51" s="121"/>
      <c r="L51" s="121"/>
      <c r="M51" s="121"/>
      <c r="N51" s="121"/>
      <c r="O51" s="121"/>
      <c r="P51" s="121"/>
    </row>
    <row r="52" spans="1:16" ht="22.95" customHeight="1">
      <c r="A52" s="121"/>
      <c r="B52" s="183" t="s">
        <v>391</v>
      </c>
      <c r="C52" s="184"/>
      <c r="D52" s="184"/>
      <c r="E52" s="184"/>
      <c r="F52" s="184"/>
      <c r="G52" s="184"/>
      <c r="H52" s="184"/>
      <c r="I52" s="184"/>
      <c r="J52" s="184"/>
      <c r="K52" s="184"/>
      <c r="L52" s="184"/>
      <c r="M52" s="184"/>
      <c r="N52" s="184"/>
      <c r="O52" s="184"/>
      <c r="P52" s="185"/>
    </row>
    <row r="53" spans="1:16" ht="10.95" customHeight="1">
      <c r="A53" s="121"/>
      <c r="B53" s="189" t="s">
        <v>392</v>
      </c>
      <c r="C53" s="190"/>
      <c r="D53" s="190"/>
      <c r="E53" s="190"/>
      <c r="F53" s="190"/>
      <c r="G53" s="190"/>
      <c r="H53" s="190"/>
      <c r="I53" s="190"/>
      <c r="J53" s="190"/>
      <c r="K53" s="190"/>
      <c r="L53" s="190"/>
      <c r="M53" s="190"/>
      <c r="N53" s="190"/>
      <c r="O53" s="190"/>
      <c r="P53" s="191"/>
    </row>
    <row r="54" spans="1:16" ht="49.95" customHeight="1">
      <c r="A54" s="121"/>
      <c r="B54" s="192"/>
      <c r="C54" s="193"/>
      <c r="D54" s="193"/>
      <c r="E54" s="193"/>
      <c r="F54" s="193"/>
      <c r="G54" s="193"/>
      <c r="H54" s="193"/>
      <c r="I54" s="193"/>
      <c r="J54" s="193"/>
      <c r="K54" s="193"/>
      <c r="L54" s="193"/>
      <c r="M54" s="193"/>
      <c r="N54" s="193"/>
      <c r="O54" s="193"/>
      <c r="P54" s="194"/>
    </row>
    <row r="55" spans="1:16" ht="13.05" customHeight="1">
      <c r="A55" s="121"/>
      <c r="B55" s="121"/>
      <c r="C55" s="121"/>
      <c r="D55" s="121"/>
      <c r="E55" s="121"/>
      <c r="F55" s="121"/>
      <c r="G55" s="121"/>
      <c r="H55" s="121"/>
      <c r="I55" s="121"/>
      <c r="J55" s="121"/>
      <c r="K55" s="121"/>
      <c r="L55" s="121"/>
      <c r="M55" s="121"/>
      <c r="N55" s="121"/>
      <c r="O55" s="121"/>
      <c r="P55" s="121"/>
    </row>
    <row r="56" spans="1:16" ht="22.95" customHeight="1">
      <c r="A56" s="121"/>
      <c r="B56" s="183" t="s">
        <v>393</v>
      </c>
      <c r="C56" s="184"/>
      <c r="D56" s="184"/>
      <c r="E56" s="184"/>
      <c r="F56" s="184"/>
      <c r="G56" s="184"/>
      <c r="H56" s="184"/>
      <c r="I56" s="184"/>
      <c r="J56" s="184"/>
      <c r="K56" s="184"/>
      <c r="L56" s="184"/>
      <c r="M56" s="184"/>
      <c r="N56" s="184"/>
      <c r="O56" s="184"/>
      <c r="P56" s="185"/>
    </row>
    <row r="57" spans="1:16" ht="49.95" customHeight="1">
      <c r="A57" s="121"/>
      <c r="B57" s="292"/>
      <c r="C57" s="197"/>
      <c r="D57" s="197"/>
      <c r="E57" s="197"/>
      <c r="F57" s="197"/>
      <c r="G57" s="197"/>
      <c r="H57" s="197"/>
      <c r="I57" s="197"/>
      <c r="J57" s="197"/>
      <c r="K57" s="197"/>
      <c r="L57" s="197"/>
      <c r="M57" s="197"/>
      <c r="N57" s="197"/>
      <c r="O57" s="197"/>
      <c r="P57" s="198"/>
    </row>
    <row r="58" spans="1:16" ht="13.05" customHeight="1">
      <c r="A58" s="121"/>
      <c r="B58" s="121"/>
      <c r="C58" s="121"/>
      <c r="D58" s="121"/>
      <c r="E58" s="121"/>
      <c r="F58" s="121"/>
      <c r="G58" s="121"/>
      <c r="H58" s="121"/>
      <c r="I58" s="121"/>
      <c r="J58" s="121"/>
      <c r="K58" s="121"/>
      <c r="L58" s="121"/>
      <c r="M58" s="121"/>
      <c r="N58" s="121"/>
      <c r="O58" s="121"/>
      <c r="P58" s="121"/>
    </row>
    <row r="59" spans="1:16" ht="22.95" customHeight="1">
      <c r="A59" s="121"/>
      <c r="B59" s="293" t="s">
        <v>340</v>
      </c>
      <c r="C59" s="294"/>
      <c r="D59" s="294"/>
      <c r="E59" s="294"/>
      <c r="F59" s="294"/>
      <c r="G59" s="294"/>
      <c r="H59" s="294"/>
      <c r="I59" s="294"/>
      <c r="J59" s="294"/>
      <c r="K59" s="294"/>
      <c r="L59" s="294"/>
      <c r="M59" s="294"/>
      <c r="N59" s="294"/>
      <c r="O59" s="294"/>
      <c r="P59" s="295"/>
    </row>
    <row r="60" spans="1:16" ht="49.95" customHeight="1">
      <c r="A60" s="121"/>
      <c r="B60" s="196"/>
      <c r="C60" s="197"/>
      <c r="D60" s="197"/>
      <c r="E60" s="197"/>
      <c r="F60" s="197"/>
      <c r="G60" s="197"/>
      <c r="H60" s="197"/>
      <c r="I60" s="197"/>
      <c r="J60" s="197"/>
      <c r="K60" s="197"/>
      <c r="L60" s="197"/>
      <c r="M60" s="197"/>
      <c r="N60" s="197"/>
      <c r="O60" s="197"/>
      <c r="P60" s="198"/>
    </row>
    <row r="61" spans="1:16" ht="13.05" customHeight="1">
      <c r="A61" s="121"/>
      <c r="B61" s="121"/>
      <c r="C61" s="121"/>
      <c r="D61" s="121"/>
      <c r="E61" s="121"/>
      <c r="F61" s="121"/>
      <c r="G61" s="121"/>
      <c r="H61" s="121"/>
      <c r="I61" s="121"/>
      <c r="J61" s="121"/>
      <c r="K61" s="121"/>
      <c r="L61" s="121"/>
      <c r="M61" s="121"/>
      <c r="N61" s="121"/>
      <c r="O61" s="121"/>
      <c r="P61" s="121"/>
    </row>
    <row r="62" spans="1:16" ht="25.95" customHeight="1">
      <c r="A62" s="121"/>
      <c r="B62" s="199" t="s">
        <v>394</v>
      </c>
      <c r="C62" s="199"/>
      <c r="D62" s="199"/>
      <c r="E62" s="199"/>
      <c r="F62" s="199"/>
      <c r="G62" s="199"/>
      <c r="H62" s="199"/>
      <c r="I62" s="199"/>
      <c r="J62" s="199"/>
      <c r="K62" s="199"/>
      <c r="L62" s="199"/>
      <c r="M62" s="199"/>
      <c r="N62" s="199"/>
      <c r="O62" s="199"/>
      <c r="P62" s="199"/>
    </row>
    <row r="63" spans="1:16" ht="20.399999999999999">
      <c r="A63" s="87" t="s">
        <v>395</v>
      </c>
      <c r="B63" s="70"/>
      <c r="C63" s="70"/>
      <c r="E63" s="70"/>
      <c r="F63" s="70"/>
      <c r="G63" s="70"/>
      <c r="H63" s="70"/>
      <c r="I63" s="70"/>
      <c r="J63" s="70"/>
      <c r="K63" s="70"/>
      <c r="L63" s="173" t="s">
        <v>396</v>
      </c>
      <c r="M63" s="174"/>
      <c r="N63" s="175"/>
      <c r="O63" s="176"/>
      <c r="P63" s="177"/>
    </row>
    <row r="64" spans="1:16" ht="15.6">
      <c r="A64" s="70"/>
      <c r="B64" s="70"/>
      <c r="C64" s="70"/>
      <c r="D64" s="70"/>
      <c r="E64" s="70"/>
      <c r="F64" s="70"/>
      <c r="G64" s="70"/>
      <c r="H64" s="70"/>
      <c r="I64" s="70"/>
      <c r="J64" s="70"/>
      <c r="K64" s="70"/>
      <c r="L64" s="178" t="s">
        <v>397</v>
      </c>
      <c r="M64" s="179"/>
      <c r="N64" s="180"/>
      <c r="O64" s="181"/>
      <c r="P64" s="182"/>
    </row>
    <row r="65" spans="1:17" ht="15.6">
      <c r="A65" s="173" t="s">
        <v>398</v>
      </c>
      <c r="B65" s="174"/>
      <c r="C65" s="175"/>
      <c r="D65" s="274"/>
      <c r="E65" s="275"/>
      <c r="F65" s="70"/>
      <c r="G65" s="70"/>
      <c r="H65" s="70"/>
      <c r="I65" s="70"/>
      <c r="J65" s="70"/>
      <c r="K65" s="70"/>
      <c r="L65" s="173" t="s">
        <v>399</v>
      </c>
      <c r="M65" s="174"/>
      <c r="N65" s="175"/>
      <c r="O65" s="176"/>
      <c r="P65" s="177"/>
    </row>
    <row r="66" spans="1:17">
      <c r="A66" s="70"/>
      <c r="B66" s="70"/>
      <c r="C66" s="70"/>
      <c r="D66" s="70"/>
      <c r="E66" s="70"/>
      <c r="F66" s="70"/>
      <c r="G66" s="70"/>
      <c r="H66" s="70"/>
      <c r="I66" s="70"/>
      <c r="J66" s="70"/>
      <c r="K66" s="70"/>
      <c r="L66" s="70"/>
      <c r="M66" s="70"/>
      <c r="N66" s="70"/>
      <c r="O66" s="70"/>
      <c r="P66" s="70"/>
    </row>
    <row r="67" spans="1:17" ht="24.6">
      <c r="A67" s="70"/>
      <c r="B67" s="70"/>
      <c r="C67" s="70"/>
      <c r="D67" s="70"/>
      <c r="E67" s="70"/>
      <c r="F67" s="70"/>
      <c r="G67" s="70"/>
      <c r="H67" s="88" t="s">
        <v>400</v>
      </c>
      <c r="I67" s="70"/>
      <c r="J67" s="70"/>
      <c r="K67" s="70"/>
      <c r="L67" s="70"/>
      <c r="M67" s="70"/>
      <c r="N67" s="70"/>
      <c r="O67" s="70"/>
      <c r="P67" s="70"/>
    </row>
    <row r="68" spans="1:17">
      <c r="A68" s="70"/>
      <c r="B68" s="70"/>
      <c r="C68" s="70"/>
      <c r="D68" s="70"/>
      <c r="E68" s="70"/>
      <c r="F68" s="70"/>
      <c r="G68" s="70"/>
      <c r="H68" s="70"/>
      <c r="I68" s="70"/>
      <c r="J68" s="70"/>
      <c r="K68" s="70"/>
      <c r="L68" s="70"/>
      <c r="M68" s="70"/>
      <c r="N68" s="70"/>
      <c r="O68" s="70"/>
      <c r="P68" s="70"/>
    </row>
    <row r="69" spans="1:17" ht="17.399999999999999">
      <c r="A69" s="89"/>
      <c r="B69" s="278" t="s">
        <v>401</v>
      </c>
      <c r="C69" s="279"/>
      <c r="D69" s="279"/>
      <c r="E69" s="279"/>
      <c r="F69" s="279"/>
      <c r="G69" s="279"/>
      <c r="H69" s="279"/>
      <c r="I69" s="279"/>
      <c r="J69" s="279"/>
      <c r="K69" s="280"/>
      <c r="L69" s="278" t="s">
        <v>402</v>
      </c>
      <c r="M69" s="279"/>
      <c r="N69" s="279"/>
      <c r="O69" s="279"/>
      <c r="P69" s="280"/>
    </row>
    <row r="70" spans="1:17" ht="24" customHeight="1">
      <c r="A70" s="281"/>
      <c r="B70" s="283" t="s">
        <v>403</v>
      </c>
      <c r="C70" s="283" t="s">
        <v>404</v>
      </c>
      <c r="D70" s="90" t="s">
        <v>405</v>
      </c>
      <c r="E70" s="283" t="s">
        <v>406</v>
      </c>
      <c r="F70" s="283" t="s">
        <v>405</v>
      </c>
      <c r="G70" s="90" t="s">
        <v>407</v>
      </c>
      <c r="H70" s="283" t="s">
        <v>408</v>
      </c>
      <c r="I70" s="283" t="s">
        <v>409</v>
      </c>
      <c r="J70" s="283" t="s">
        <v>410</v>
      </c>
      <c r="K70" s="283" t="s">
        <v>544</v>
      </c>
      <c r="L70" s="285" t="s">
        <v>412</v>
      </c>
      <c r="M70" s="287" t="s">
        <v>413</v>
      </c>
      <c r="N70" s="289" t="s">
        <v>414</v>
      </c>
      <c r="O70" s="276" t="s">
        <v>415</v>
      </c>
      <c r="P70" s="276" t="s">
        <v>411</v>
      </c>
      <c r="Q70" s="515"/>
    </row>
    <row r="71" spans="1:17" ht="26.4">
      <c r="A71" s="282"/>
      <c r="B71" s="284"/>
      <c r="C71" s="284"/>
      <c r="D71" s="91" t="s">
        <v>416</v>
      </c>
      <c r="E71" s="284"/>
      <c r="F71" s="284"/>
      <c r="G71" s="91" t="s">
        <v>417</v>
      </c>
      <c r="H71" s="284"/>
      <c r="I71" s="284"/>
      <c r="J71" s="284"/>
      <c r="K71" s="284"/>
      <c r="L71" s="286"/>
      <c r="M71" s="288"/>
      <c r="N71" s="290"/>
      <c r="O71" s="277"/>
      <c r="P71" s="277"/>
      <c r="Q71" s="515"/>
    </row>
    <row r="72" spans="1:17">
      <c r="A72" s="92" t="s">
        <v>418</v>
      </c>
      <c r="B72" s="93"/>
      <c r="C72" s="93"/>
      <c r="D72" s="93"/>
      <c r="E72" s="93"/>
      <c r="F72" s="93"/>
      <c r="G72" s="93"/>
      <c r="H72" s="93"/>
      <c r="I72" s="93"/>
      <c r="J72" s="93"/>
      <c r="K72" s="93"/>
      <c r="L72" s="93"/>
      <c r="M72" s="93"/>
      <c r="N72" s="93"/>
      <c r="O72" s="93"/>
      <c r="P72" s="93"/>
    </row>
    <row r="73" spans="1:17">
      <c r="A73" s="94" t="s">
        <v>419</v>
      </c>
      <c r="B73" s="95"/>
      <c r="C73" s="95"/>
      <c r="D73" s="95"/>
      <c r="E73" s="95"/>
      <c r="F73" s="95"/>
      <c r="G73" s="95"/>
      <c r="H73" s="95"/>
      <c r="I73" s="95"/>
      <c r="J73" s="95"/>
      <c r="K73" s="95"/>
      <c r="L73" s="95"/>
      <c r="M73" s="95"/>
      <c r="N73" s="95"/>
      <c r="O73" s="95"/>
      <c r="P73" s="95"/>
    </row>
    <row r="74" spans="1:17">
      <c r="A74" s="96" t="s">
        <v>420</v>
      </c>
      <c r="B74" s="97"/>
      <c r="C74" s="97"/>
      <c r="D74" s="97"/>
      <c r="E74" s="97"/>
      <c r="F74" s="97"/>
      <c r="G74" s="97"/>
      <c r="H74" s="97"/>
      <c r="I74" s="97"/>
      <c r="J74" s="97"/>
      <c r="K74" s="97"/>
      <c r="L74" s="97"/>
      <c r="M74" s="97"/>
      <c r="N74" s="97"/>
      <c r="O74" s="97"/>
      <c r="P74" s="97"/>
    </row>
    <row r="75" spans="1:17">
      <c r="A75" s="94" t="s">
        <v>421</v>
      </c>
      <c r="B75" s="95"/>
      <c r="C75" s="95"/>
      <c r="D75" s="95"/>
      <c r="E75" s="95"/>
      <c r="F75" s="95"/>
      <c r="G75" s="95"/>
      <c r="H75" s="95"/>
      <c r="I75" s="95"/>
      <c r="J75" s="95"/>
      <c r="K75" s="95"/>
      <c r="L75" s="95"/>
      <c r="M75" s="95"/>
      <c r="N75" s="95"/>
      <c r="O75" s="95"/>
      <c r="P75" s="95"/>
    </row>
    <row r="76" spans="1:17">
      <c r="A76" s="96" t="s">
        <v>422</v>
      </c>
      <c r="B76" s="97"/>
      <c r="C76" s="97"/>
      <c r="D76" s="97"/>
      <c r="E76" s="97"/>
      <c r="F76" s="97"/>
      <c r="G76" s="97"/>
      <c r="H76" s="97"/>
      <c r="I76" s="97"/>
      <c r="J76" s="97"/>
      <c r="K76" s="97"/>
      <c r="L76" s="97"/>
      <c r="M76" s="97"/>
      <c r="N76" s="97"/>
      <c r="O76" s="97"/>
      <c r="P76" s="97"/>
    </row>
    <row r="77" spans="1:17" ht="15" customHeight="1">
      <c r="A77" s="94" t="s">
        <v>423</v>
      </c>
      <c r="B77" s="95"/>
      <c r="C77" s="95"/>
      <c r="D77" s="95"/>
      <c r="E77" s="95"/>
      <c r="F77" s="95"/>
      <c r="G77" s="95"/>
      <c r="H77" s="95"/>
      <c r="I77" s="95"/>
      <c r="J77" s="95"/>
      <c r="K77" s="95"/>
      <c r="L77" s="95"/>
      <c r="M77" s="95"/>
      <c r="N77" s="95"/>
      <c r="O77" s="95"/>
      <c r="P77" s="95"/>
    </row>
    <row r="78" spans="1:17">
      <c r="A78" s="96" t="s">
        <v>424</v>
      </c>
      <c r="B78" s="97"/>
      <c r="C78" s="97"/>
      <c r="D78" s="97"/>
      <c r="E78" s="97"/>
      <c r="F78" s="97"/>
      <c r="G78" s="97"/>
      <c r="H78" s="97"/>
      <c r="I78" s="97"/>
      <c r="J78" s="97"/>
      <c r="K78" s="97"/>
      <c r="L78" s="97"/>
      <c r="M78" s="97"/>
      <c r="N78" s="97"/>
      <c r="O78" s="97"/>
      <c r="P78" s="97"/>
    </row>
    <row r="79" spans="1:17">
      <c r="A79" s="94" t="s">
        <v>425</v>
      </c>
      <c r="B79" s="95"/>
      <c r="C79" s="95"/>
      <c r="D79" s="95"/>
      <c r="E79" s="95"/>
      <c r="F79" s="95"/>
      <c r="G79" s="95"/>
      <c r="H79" s="95"/>
      <c r="I79" s="95"/>
      <c r="J79" s="95"/>
      <c r="K79" s="95"/>
      <c r="L79" s="95"/>
      <c r="M79" s="95"/>
      <c r="N79" s="95"/>
      <c r="O79" s="95"/>
      <c r="P79" s="95"/>
    </row>
    <row r="80" spans="1:17">
      <c r="A80" s="96" t="s">
        <v>426</v>
      </c>
      <c r="B80" s="97"/>
      <c r="C80" s="97"/>
      <c r="D80" s="97"/>
      <c r="E80" s="97"/>
      <c r="F80" s="97"/>
      <c r="G80" s="97"/>
      <c r="H80" s="97"/>
      <c r="I80" s="97"/>
      <c r="J80" s="97"/>
      <c r="K80" s="97"/>
      <c r="L80" s="97"/>
      <c r="M80" s="97"/>
      <c r="N80" s="97"/>
      <c r="O80" s="97"/>
      <c r="P80" s="97"/>
    </row>
    <row r="81" spans="1:16">
      <c r="A81" s="94" t="s">
        <v>427</v>
      </c>
      <c r="B81" s="95"/>
      <c r="C81" s="95"/>
      <c r="D81" s="95"/>
      <c r="E81" s="95"/>
      <c r="F81" s="95"/>
      <c r="G81" s="95"/>
      <c r="H81" s="95"/>
      <c r="I81" s="95"/>
      <c r="J81" s="95"/>
      <c r="K81" s="95"/>
      <c r="L81" s="95"/>
      <c r="M81" s="95"/>
      <c r="N81" s="95"/>
      <c r="O81" s="95"/>
      <c r="P81" s="95"/>
    </row>
    <row r="82" spans="1:16">
      <c r="A82" s="96" t="s">
        <v>428</v>
      </c>
      <c r="B82" s="97"/>
      <c r="C82" s="97"/>
      <c r="D82" s="97"/>
      <c r="E82" s="97"/>
      <c r="F82" s="97"/>
      <c r="G82" s="97"/>
      <c r="H82" s="97"/>
      <c r="I82" s="97"/>
      <c r="J82" s="97"/>
      <c r="K82" s="97"/>
      <c r="L82" s="97"/>
      <c r="M82" s="97"/>
      <c r="N82" s="97"/>
      <c r="O82" s="97"/>
      <c r="P82" s="97"/>
    </row>
    <row r="83" spans="1:16">
      <c r="A83" s="94" t="s">
        <v>429</v>
      </c>
      <c r="B83" s="95"/>
      <c r="C83" s="95"/>
      <c r="D83" s="95"/>
      <c r="E83" s="95"/>
      <c r="F83" s="95"/>
      <c r="G83" s="95"/>
      <c r="H83" s="95"/>
      <c r="I83" s="95"/>
      <c r="J83" s="95"/>
      <c r="K83" s="95"/>
      <c r="L83" s="95"/>
      <c r="M83" s="95"/>
      <c r="N83" s="95"/>
      <c r="O83" s="95"/>
      <c r="P83" s="95"/>
    </row>
    <row r="84" spans="1:16">
      <c r="A84" s="70"/>
      <c r="B84" s="70"/>
      <c r="C84" s="70"/>
      <c r="D84" s="70"/>
      <c r="E84" s="70"/>
      <c r="F84" s="70"/>
      <c r="G84" s="70"/>
      <c r="H84" s="70"/>
      <c r="I84" s="70"/>
      <c r="J84" s="70"/>
      <c r="K84" s="70"/>
      <c r="L84" s="70"/>
      <c r="M84" s="70"/>
      <c r="N84" s="70"/>
      <c r="O84" s="70"/>
      <c r="P84" s="70"/>
    </row>
    <row r="96" spans="1:16" ht="20.399999999999999">
      <c r="F96" s="151"/>
      <c r="G96" s="119"/>
      <c r="H96" s="120" t="s">
        <v>337</v>
      </c>
      <c r="I96" s="121"/>
    </row>
    <row r="97" spans="1:16" ht="37.950000000000003" customHeight="1">
      <c r="F97" s="152" t="s">
        <v>338</v>
      </c>
      <c r="G97" s="120"/>
      <c r="H97" s="120" t="s">
        <v>339</v>
      </c>
      <c r="I97" s="123"/>
    </row>
    <row r="98" spans="1:16" s="158" customFormat="1" ht="18" customHeight="1">
      <c r="H98" s="159" t="s">
        <v>537</v>
      </c>
    </row>
    <row r="99" spans="1:16" ht="28.05" customHeight="1">
      <c r="A99" s="200"/>
      <c r="B99" s="200"/>
      <c r="C99" s="200"/>
      <c r="D99" s="153"/>
      <c r="E99" s="153"/>
      <c r="F99" s="153"/>
      <c r="G99" s="153"/>
      <c r="H99" s="157" t="s">
        <v>538</v>
      </c>
      <c r="I99" s="153"/>
      <c r="J99" s="153"/>
      <c r="K99" s="153"/>
      <c r="L99" s="153"/>
      <c r="M99" s="200" t="str">
        <f>G8</f>
        <v>Elève-22</v>
      </c>
      <c r="N99" s="200"/>
      <c r="O99" s="200"/>
      <c r="P99" s="200"/>
    </row>
    <row r="100" spans="1:16" ht="12" customHeight="1">
      <c r="B100" s="153"/>
      <c r="C100" s="153"/>
      <c r="D100" s="153"/>
      <c r="E100" s="153"/>
      <c r="F100" s="153"/>
      <c r="G100" s="153"/>
      <c r="H100" s="156" t="s">
        <v>529</v>
      </c>
      <c r="I100" s="153"/>
      <c r="J100" s="153"/>
      <c r="K100" s="153"/>
      <c r="L100" s="153"/>
      <c r="M100" s="153"/>
      <c r="N100" s="153"/>
      <c r="O100" s="153"/>
      <c r="P100" s="153"/>
    </row>
    <row r="101" spans="1:16" ht="13.8" thickBot="1"/>
    <row r="102" spans="1:16" ht="16.05" customHeight="1">
      <c r="A102" s="169" t="s">
        <v>384</v>
      </c>
      <c r="B102" s="170"/>
      <c r="C102" s="170"/>
      <c r="D102" s="170"/>
      <c r="E102" s="154" t="s">
        <v>387</v>
      </c>
      <c r="F102" s="155" t="s">
        <v>388</v>
      </c>
      <c r="I102" s="169" t="s">
        <v>385</v>
      </c>
      <c r="J102" s="170"/>
      <c r="K102" s="170"/>
      <c r="L102" s="170"/>
      <c r="M102" s="170"/>
      <c r="N102" s="170"/>
      <c r="O102" s="154" t="s">
        <v>387</v>
      </c>
      <c r="P102" s="155" t="s">
        <v>388</v>
      </c>
    </row>
    <row r="103" spans="1:16" ht="28.05" customHeight="1">
      <c r="A103" s="171" t="s">
        <v>514</v>
      </c>
      <c r="B103" s="172"/>
      <c r="C103" s="172"/>
      <c r="D103" s="172"/>
      <c r="E103" s="160" t="str">
        <f>IF(F103="x","","x")</f>
        <v>x</v>
      </c>
      <c r="F103" s="161" t="str">
        <f>IF(VLOOKUP($A$29,'[1]Entrée des observations'!$Q$5:$AJ$34,3,FALSE)="","",VLOOKUP($A$29,'[1]Entrée des observations'!$Q$5:$AJ$34,3,FALSE))</f>
        <v/>
      </c>
      <c r="I103" s="171" t="s">
        <v>523</v>
      </c>
      <c r="J103" s="172"/>
      <c r="K103" s="172"/>
      <c r="L103" s="172"/>
      <c r="M103" s="172"/>
      <c r="N103" s="172"/>
      <c r="O103" s="160" t="str">
        <f>IF(P103="x","","x")</f>
        <v>x</v>
      </c>
      <c r="P103" s="161" t="str">
        <f>IF(VLOOKUP($A$29,'[1]Entrée des observations'!$Q$5:$AJ$34,10,FALSE)="","",VLOOKUP($A$29,'[1]Entrée des observations'!$Q$5:$AJ$34,10,FALSE))</f>
        <v/>
      </c>
    </row>
    <row r="104" spans="1:16" ht="28.05" customHeight="1">
      <c r="A104" s="171" t="s">
        <v>515</v>
      </c>
      <c r="B104" s="172"/>
      <c r="C104" s="172"/>
      <c r="D104" s="172"/>
      <c r="E104" s="160" t="str">
        <f>IF(F104&lt;&gt;"","","x")</f>
        <v>x</v>
      </c>
      <c r="F104" s="161" t="str">
        <f>IF(VLOOKUP($A$29,'[1]Entrée des observations'!$Q$5:$AJ$34,4,FALSE)="","",VLOOKUP($A$29,'[1]Entrée des observations'!$Q$5:$AJ$34,4,FALSE))</f>
        <v/>
      </c>
      <c r="I104" s="171" t="s">
        <v>524</v>
      </c>
      <c r="J104" s="172"/>
      <c r="K104" s="172"/>
      <c r="L104" s="172"/>
      <c r="M104" s="172"/>
      <c r="N104" s="172"/>
      <c r="O104" s="160" t="str">
        <f t="shared" ref="O104:O106" si="0">IF(P104="x","","x")</f>
        <v>x</v>
      </c>
      <c r="P104" s="161" t="str">
        <f>IF(VLOOKUP($A$29,'[1]Entrée des observations'!$Q$5:$AJ$34,11,FALSE)="","",VLOOKUP($A$29,'[1]Entrée des observations'!$Q$5:$AJ$34,9,FALSE))</f>
        <v/>
      </c>
    </row>
    <row r="105" spans="1:16" ht="28.05" customHeight="1" thickBot="1">
      <c r="A105" s="165" t="s">
        <v>516</v>
      </c>
      <c r="B105" s="166"/>
      <c r="C105" s="166"/>
      <c r="D105" s="166"/>
      <c r="E105" s="160" t="str">
        <f t="shared" ref="E105" si="1">IF(F105="x","","x")</f>
        <v>x</v>
      </c>
      <c r="F105" s="163" t="str">
        <f>IF(VLOOKUP($A$29,'[1]Entrée des observations'!$Q$5:$AJ$34,5,FALSE)="","",VLOOKUP($A$29,'[1]Entrée des observations'!$Q$5:$AJ$34,5,FALSE))</f>
        <v/>
      </c>
      <c r="I105" s="171" t="s">
        <v>525</v>
      </c>
      <c r="J105" s="172"/>
      <c r="K105" s="172"/>
      <c r="L105" s="172"/>
      <c r="M105" s="172"/>
      <c r="N105" s="172"/>
      <c r="O105" s="160" t="str">
        <f t="shared" si="0"/>
        <v>x</v>
      </c>
      <c r="P105" s="161" t="str">
        <f>IF(VLOOKUP($A$29,'[1]Entrée des observations'!$Q$5:$AJ$34,12,FALSE)="","",VLOOKUP($A$29,'[1]Entrée des observations'!$Q$5:$AJ$34,12,FALSE))</f>
        <v/>
      </c>
    </row>
    <row r="106" spans="1:16" ht="42" customHeight="1" thickBot="1">
      <c r="A106" s="169" t="s">
        <v>518</v>
      </c>
      <c r="B106" s="170"/>
      <c r="C106" s="170"/>
      <c r="D106" s="170"/>
      <c r="E106" s="154" t="s">
        <v>387</v>
      </c>
      <c r="F106" s="155" t="s">
        <v>388</v>
      </c>
      <c r="I106" s="165" t="s">
        <v>536</v>
      </c>
      <c r="J106" s="166"/>
      <c r="K106" s="166"/>
      <c r="L106" s="166"/>
      <c r="M106" s="166"/>
      <c r="N106" s="166"/>
      <c r="O106" s="162" t="str">
        <f t="shared" si="0"/>
        <v>x</v>
      </c>
      <c r="P106" s="163" t="str">
        <f>IF(VLOOKUP($A$29,'[1]Entrée des observations'!$Q$5:$AJ$34,13,FALSE)="","",VLOOKUP($A$29,'[1]Entrée des observations'!$Q$5:$AJ$34,13,FALSE))</f>
        <v/>
      </c>
    </row>
    <row r="107" spans="1:16" ht="22.05" customHeight="1" thickBot="1">
      <c r="A107" s="171" t="s">
        <v>517</v>
      </c>
      <c r="B107" s="172"/>
      <c r="C107" s="172"/>
      <c r="D107" s="172"/>
      <c r="E107" s="160" t="str">
        <f>IF(F107="x","","x")</f>
        <v>x</v>
      </c>
      <c r="F107" s="161" t="str">
        <f>IF(VLOOKUP($A$29,'[1]Entrée des observations'!$Q$5:$AJ$34,6,FALSE)="","",VLOOKUP($A$29,'[1]Entrée des observations'!$Q$5:$AJ$34,6,FALSE))</f>
        <v/>
      </c>
      <c r="O107" s="142"/>
      <c r="P107" s="142"/>
    </row>
    <row r="108" spans="1:16" ht="22.05" customHeight="1" thickBot="1">
      <c r="A108" s="165" t="s">
        <v>519</v>
      </c>
      <c r="B108" s="166"/>
      <c r="C108" s="166"/>
      <c r="D108" s="166"/>
      <c r="E108" s="160" t="str">
        <f>IF(F108="x","","x")</f>
        <v>x</v>
      </c>
      <c r="F108" s="163" t="str">
        <f>IF(VLOOKUP($A$29,'[1]Entrée des observations'!$Q$5:$AJ$34,7,FALSE)="","",VLOOKUP($A$29,'[1]Entrée des observations'!$Q$5:$AJ$34,7,FALSE))</f>
        <v/>
      </c>
      <c r="I108" s="169" t="s">
        <v>531</v>
      </c>
      <c r="J108" s="170"/>
      <c r="K108" s="170"/>
      <c r="L108" s="170"/>
      <c r="M108" s="170"/>
      <c r="N108" s="170"/>
      <c r="O108" s="154" t="s">
        <v>387</v>
      </c>
      <c r="P108" s="155" t="s">
        <v>388</v>
      </c>
    </row>
    <row r="109" spans="1:16" ht="34.049999999999997" customHeight="1">
      <c r="A109" s="169" t="s">
        <v>520</v>
      </c>
      <c r="B109" s="170"/>
      <c r="C109" s="170"/>
      <c r="D109" s="170"/>
      <c r="E109" s="154" t="s">
        <v>387</v>
      </c>
      <c r="F109" s="155" t="s">
        <v>388</v>
      </c>
      <c r="I109" s="171" t="s">
        <v>532</v>
      </c>
      <c r="J109" s="172"/>
      <c r="K109" s="172"/>
      <c r="L109" s="172"/>
      <c r="M109" s="172"/>
      <c r="N109" s="172"/>
      <c r="O109" s="160" t="str">
        <f>IF(P109="x","","x")</f>
        <v>x</v>
      </c>
      <c r="P109" s="161" t="str">
        <f>IF(VLOOKUP($A$29,'[1]Entrée des observations'!$Q$5:$AJ$34,17,FALSE)="","",VLOOKUP($A$29,'[1]Entrée des observations'!$Q$5:$AJ$34,17,FALSE))</f>
        <v/>
      </c>
    </row>
    <row r="110" spans="1:16" ht="24" customHeight="1">
      <c r="A110" s="171" t="s">
        <v>521</v>
      </c>
      <c r="B110" s="172"/>
      <c r="C110" s="172"/>
      <c r="D110" s="172"/>
      <c r="E110" s="160" t="str">
        <f>IF(F110="x","","x")</f>
        <v>x</v>
      </c>
      <c r="F110" s="161" t="str">
        <f>IF(VLOOKUP($A$29,'[1]Entrée des observations'!$Q$5:$AJ$34,8,FALSE)="","",VLOOKUP($A$29,'[1]Entrée des observations'!$Q$5:$AJ$34,8,FALSE))</f>
        <v/>
      </c>
      <c r="I110" s="171" t="s">
        <v>533</v>
      </c>
      <c r="J110" s="172"/>
      <c r="K110" s="172"/>
      <c r="L110" s="172"/>
      <c r="M110" s="172"/>
      <c r="N110" s="172"/>
      <c r="O110" s="160" t="str">
        <f t="shared" ref="O110:O112" si="2">IF(P110="x","","x")</f>
        <v>x</v>
      </c>
      <c r="P110" s="161" t="str">
        <f>IF(VLOOKUP($A$29,'[1]Entrée des observations'!$Q$5:$AJ$34,18,FALSE)="","",VLOOKUP($A$29,'[1]Entrée des observations'!$Q$5:$AJ$34,18,FALSE))</f>
        <v/>
      </c>
    </row>
    <row r="111" spans="1:16" ht="24" customHeight="1" thickBot="1">
      <c r="A111" s="165" t="s">
        <v>522</v>
      </c>
      <c r="B111" s="166"/>
      <c r="C111" s="166"/>
      <c r="D111" s="166"/>
      <c r="E111" s="160" t="str">
        <f>IF(F111="x","","x")</f>
        <v>x</v>
      </c>
      <c r="F111" s="163" t="str">
        <f>IF(VLOOKUP($A$29,'[1]Entrée des observations'!$Q$5:$AJ$34,9,FALSE)="","",VLOOKUP($A$29,'[1]Entrée des observations'!$Q$5:$AJ$34,9,FALSE))</f>
        <v/>
      </c>
      <c r="I111" s="171" t="s">
        <v>534</v>
      </c>
      <c r="J111" s="172"/>
      <c r="K111" s="172"/>
      <c r="L111" s="172"/>
      <c r="M111" s="172"/>
      <c r="N111" s="172"/>
      <c r="O111" s="160" t="str">
        <f t="shared" si="2"/>
        <v>x</v>
      </c>
      <c r="P111" s="161" t="str">
        <f>IF(VLOOKUP($A$29,'[1]Entrée des observations'!$Q$5:$AJ$34,19,FALSE)="","",VLOOKUP($A$29,'[1]Entrée des observations'!$Q$5:$AJ$34,19,FALSE))</f>
        <v/>
      </c>
    </row>
    <row r="112" spans="1:16" ht="15" customHeight="1" thickBot="1">
      <c r="A112" s="169" t="s">
        <v>526</v>
      </c>
      <c r="B112" s="170"/>
      <c r="C112" s="170"/>
      <c r="D112" s="170"/>
      <c r="E112" s="154" t="s">
        <v>387</v>
      </c>
      <c r="F112" s="155" t="s">
        <v>388</v>
      </c>
      <c r="I112" s="165" t="s">
        <v>535</v>
      </c>
      <c r="J112" s="166"/>
      <c r="K112" s="166"/>
      <c r="L112" s="166"/>
      <c r="M112" s="166"/>
      <c r="N112" s="166"/>
      <c r="O112" s="162" t="str">
        <f t="shared" si="2"/>
        <v>x</v>
      </c>
      <c r="P112" s="163" t="str">
        <f>IF(VLOOKUP($A$29,'[1]Entrée des observations'!$Q$5:$AJ$34,20,FALSE)="","",VLOOKUP($A$29,'[1]Entrée des observations'!$Q$5:$AJ$34,20,FALSE))</f>
        <v/>
      </c>
    </row>
    <row r="113" spans="1:6" ht="30" customHeight="1">
      <c r="A113" s="171" t="s">
        <v>527</v>
      </c>
      <c r="B113" s="172"/>
      <c r="C113" s="172"/>
      <c r="D113" s="172"/>
      <c r="E113" s="160" t="str">
        <f>IF(F113="x","","x")</f>
        <v>x</v>
      </c>
      <c r="F113" s="161" t="str">
        <f>IF(VLOOKUP($A$29,'[1]Entrée des observations'!$Q$5:$AJ$34,14,FALSE)="","",VLOOKUP($A$29,'[1]Entrée des observations'!$Q$5:$AJ$34,14,FALSE))</f>
        <v/>
      </c>
    </row>
    <row r="114" spans="1:6" ht="30" customHeight="1" thickBot="1">
      <c r="A114" s="165" t="s">
        <v>528</v>
      </c>
      <c r="B114" s="166"/>
      <c r="C114" s="166"/>
      <c r="D114" s="166"/>
      <c r="E114" s="160" t="str">
        <f>IF(F114="x","","x")</f>
        <v>x</v>
      </c>
      <c r="F114" s="163" t="str">
        <f>IF(VLOOKUP($A$29,'[1]Entrée des observations'!$Q$5:$AJ$34,15,FALSE)="","",VLOOKUP($A$29,'[1]Entrée des observations'!$Q$5:$AJ$34,15,FALSE))</f>
        <v/>
      </c>
    </row>
    <row r="115" spans="1:6" ht="33" customHeight="1">
      <c r="A115" s="201" t="s">
        <v>386</v>
      </c>
      <c r="B115" s="202"/>
      <c r="C115" s="202"/>
      <c r="D115" s="202"/>
      <c r="E115" s="154" t="s">
        <v>387</v>
      </c>
      <c r="F115" s="155" t="s">
        <v>388</v>
      </c>
    </row>
    <row r="116" spans="1:6" ht="13.8" thickBot="1">
      <c r="A116" s="165" t="s">
        <v>530</v>
      </c>
      <c r="B116" s="166"/>
      <c r="C116" s="166"/>
      <c r="D116" s="166"/>
      <c r="E116" s="162" t="str">
        <f>IF(F116="x","","x")</f>
        <v>x</v>
      </c>
      <c r="F116" s="163" t="str">
        <f>IF(VLOOKUP($A$29,'[1]Entrée des observations'!$Q$5:$AJ$34,16,FALSE)="","",VLOOKUP($A$29,'[1]Entrée des observations'!$Q$5:$AJ$34,16,FALSE))</f>
        <v/>
      </c>
    </row>
  </sheetData>
  <sheetProtection sheet="1" objects="1" scenarios="1" formatRows="0" selectLockedCells="1"/>
  <mergeCells count="120">
    <mergeCell ref="M8:O8"/>
    <mergeCell ref="B43:C43"/>
    <mergeCell ref="Q70:Q71"/>
    <mergeCell ref="E18:F18"/>
    <mergeCell ref="A19:C19"/>
    <mergeCell ref="E19:F19"/>
    <mergeCell ref="A32:E32"/>
    <mergeCell ref="F32:N32"/>
    <mergeCell ref="M39:N39"/>
    <mergeCell ref="B56:P56"/>
    <mergeCell ref="B57:P57"/>
    <mergeCell ref="B59:P59"/>
    <mergeCell ref="A29:D29"/>
    <mergeCell ref="E21:F21"/>
    <mergeCell ref="A22:C22"/>
    <mergeCell ref="E22:F22"/>
    <mergeCell ref="J20:P20"/>
    <mergeCell ref="A23:C23"/>
    <mergeCell ref="D23:G23"/>
    <mergeCell ref="B26:C26"/>
    <mergeCell ref="O26:Q27"/>
    <mergeCell ref="D65:E65"/>
    <mergeCell ref="L65:N65"/>
    <mergeCell ref="O65:P65"/>
    <mergeCell ref="P70:P71"/>
    <mergeCell ref="B69:K69"/>
    <mergeCell ref="L69:P69"/>
    <mergeCell ref="A70:A71"/>
    <mergeCell ref="B70:B71"/>
    <mergeCell ref="C70:C71"/>
    <mergeCell ref="E70:E71"/>
    <mergeCell ref="F70:F71"/>
    <mergeCell ref="H70:H71"/>
    <mergeCell ref="I70:I71"/>
    <mergeCell ref="J70:J71"/>
    <mergeCell ref="K70:K71"/>
    <mergeCell ref="L70:L71"/>
    <mergeCell ref="M70:M71"/>
    <mergeCell ref="N70:N71"/>
    <mergeCell ref="O70:O71"/>
    <mergeCell ref="B1:C1"/>
    <mergeCell ref="G39:H39"/>
    <mergeCell ref="I39:J39"/>
    <mergeCell ref="A36:E36"/>
    <mergeCell ref="F36:N36"/>
    <mergeCell ref="A37:E37"/>
    <mergeCell ref="F37:N37"/>
    <mergeCell ref="A38:E38"/>
    <mergeCell ref="A39:B39"/>
    <mergeCell ref="C39:D39"/>
    <mergeCell ref="E39:F39"/>
    <mergeCell ref="A33:E33"/>
    <mergeCell ref="F33:N33"/>
    <mergeCell ref="A34:E34"/>
    <mergeCell ref="F34:N34"/>
    <mergeCell ref="A35:E35"/>
    <mergeCell ref="K39:L39"/>
    <mergeCell ref="J14:P17"/>
    <mergeCell ref="J21:P24"/>
    <mergeCell ref="F35:N35"/>
    <mergeCell ref="A16:G16"/>
    <mergeCell ref="A17:C17"/>
    <mergeCell ref="E17:F17"/>
    <mergeCell ref="A18:C18"/>
    <mergeCell ref="A103:D103"/>
    <mergeCell ref="A104:D104"/>
    <mergeCell ref="A105:D105"/>
    <mergeCell ref="A106:D106"/>
    <mergeCell ref="A111:D111"/>
    <mergeCell ref="F38:N38"/>
    <mergeCell ref="A7:C9"/>
    <mergeCell ref="A44:C46"/>
    <mergeCell ref="A102:D102"/>
    <mergeCell ref="A99:C99"/>
    <mergeCell ref="A11:P11"/>
    <mergeCell ref="A13:G13"/>
    <mergeCell ref="J13:P13"/>
    <mergeCell ref="A14:G14"/>
    <mergeCell ref="G8:I8"/>
    <mergeCell ref="J8:L8"/>
    <mergeCell ref="A10:P10"/>
    <mergeCell ref="A31:E31"/>
    <mergeCell ref="F31:N31"/>
    <mergeCell ref="A20:C20"/>
    <mergeCell ref="E20:F20"/>
    <mergeCell ref="A21:C21"/>
    <mergeCell ref="A65:C65"/>
    <mergeCell ref="A113:D113"/>
    <mergeCell ref="A114:D114"/>
    <mergeCell ref="A112:D112"/>
    <mergeCell ref="A115:D115"/>
    <mergeCell ref="A116:D116"/>
    <mergeCell ref="A107:D107"/>
    <mergeCell ref="A108:D108"/>
    <mergeCell ref="A109:D109"/>
    <mergeCell ref="A110:D110"/>
    <mergeCell ref="I112:N112"/>
    <mergeCell ref="O39:P39"/>
    <mergeCell ref="I102:N102"/>
    <mergeCell ref="I103:N103"/>
    <mergeCell ref="I104:N104"/>
    <mergeCell ref="I105:N105"/>
    <mergeCell ref="I106:N106"/>
    <mergeCell ref="I108:N108"/>
    <mergeCell ref="I109:N109"/>
    <mergeCell ref="I110:N110"/>
    <mergeCell ref="I111:N111"/>
    <mergeCell ref="L63:N63"/>
    <mergeCell ref="O63:P63"/>
    <mergeCell ref="L64:N64"/>
    <mergeCell ref="O64:P64"/>
    <mergeCell ref="B49:P49"/>
    <mergeCell ref="B50:P50"/>
    <mergeCell ref="B52:P52"/>
    <mergeCell ref="B53:P53"/>
    <mergeCell ref="B54:P54"/>
    <mergeCell ref="L44:P45"/>
    <mergeCell ref="B60:P60"/>
    <mergeCell ref="B62:P62"/>
    <mergeCell ref="M99:P99"/>
  </mergeCells>
  <phoneticPr fontId="13" type="noConversion"/>
  <hyperlinks>
    <hyperlink ref="O39" location="fragilité" display="Voir le détail du positionnement" xr:uid="{00000000-0004-0000-0000-000000000000}"/>
    <hyperlink ref="P39" location="fragilité" display="fragilité" xr:uid="{00000000-0004-0000-0000-000001000000}"/>
  </hyperlinks>
  <pageMargins left="0.75000000000000011" right="0.32" top="0.40944881889763785" bottom="0.25" header="0.5" footer="0.29000000000000004"/>
  <pageSetup paperSize="9" orientation="landscape" horizontalDpi="4294967292" verticalDpi="4294967292" r:id="rId1"/>
  <rowBreaks count="3" manualBreakCount="3">
    <brk id="25" max="16383" man="1"/>
    <brk id="62" max="16383" man="1"/>
    <brk id="94"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Feuil4!$A$2:$A$32</xm:f>
          </x14:formula1>
          <xm:sqref>G8:I8</xm:sqref>
        </x14:dataValidation>
      </x14:dataValidations>
    </ext>
    <ext xmlns:mx="http://schemas.microsoft.com/office/mac/excel/2008/main" uri="{64002731-A6B0-56B0-2670-7721B7C09600}">
      <mx:PLV Mode="1"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249"/>
  <sheetViews>
    <sheetView showGridLines="0" view="pageLayout" topLeftCell="A184" workbookViewId="0">
      <selection activeCell="B185" sqref="B185:G185"/>
    </sheetView>
  </sheetViews>
  <sheetFormatPr baseColWidth="10" defaultRowHeight="15.6"/>
  <cols>
    <col min="1" max="1" width="14.5" customWidth="1"/>
    <col min="2" max="2" width="24.5" customWidth="1"/>
    <col min="3" max="7" width="9.296875" customWidth="1"/>
  </cols>
  <sheetData>
    <row r="1" spans="1:7" ht="25.8">
      <c r="A1" s="11" t="s">
        <v>134</v>
      </c>
      <c r="G1" s="105" t="s">
        <v>477</v>
      </c>
    </row>
    <row r="2" spans="1:7" ht="16.2" thickBot="1"/>
    <row r="3" spans="1:7">
      <c r="A3" s="409" t="s">
        <v>0</v>
      </c>
      <c r="B3" s="411" t="s">
        <v>135</v>
      </c>
      <c r="C3" s="412"/>
      <c r="D3" s="412"/>
      <c r="E3" s="412"/>
      <c r="F3" s="412"/>
      <c r="G3" s="412"/>
    </row>
    <row r="4" spans="1:7" ht="16.2" thickBot="1">
      <c r="A4" s="410"/>
      <c r="B4" s="413"/>
      <c r="C4" s="414"/>
      <c r="D4" s="414"/>
      <c r="E4" s="414"/>
      <c r="F4" s="414"/>
      <c r="G4" s="414"/>
    </row>
    <row r="5" spans="1:7" ht="31.95" customHeight="1" thickBot="1">
      <c r="A5" s="397" t="s">
        <v>2</v>
      </c>
      <c r="B5" s="397"/>
      <c r="C5" s="397"/>
      <c r="D5" s="397"/>
      <c r="E5" s="397"/>
      <c r="F5" s="397"/>
      <c r="G5" s="22" t="s">
        <v>3</v>
      </c>
    </row>
    <row r="6" spans="1:7" ht="31.95" customHeight="1" thickBot="1">
      <c r="A6" s="398" t="s">
        <v>330</v>
      </c>
      <c r="B6" s="398"/>
      <c r="C6" s="398"/>
      <c r="D6" s="398"/>
      <c r="E6" s="398"/>
      <c r="F6" s="398"/>
      <c r="G6" s="13"/>
    </row>
    <row r="7" spans="1:7" ht="16.2" thickBot="1">
      <c r="A7" s="398" t="s">
        <v>137</v>
      </c>
      <c r="B7" s="398"/>
      <c r="C7" s="398"/>
      <c r="D7" s="398"/>
      <c r="E7" s="398"/>
      <c r="F7" s="398"/>
      <c r="G7" s="13"/>
    </row>
    <row r="8" spans="1:7" ht="16.2" thickBot="1">
      <c r="A8" s="398" t="s">
        <v>138</v>
      </c>
      <c r="B8" s="398"/>
      <c r="C8" s="398"/>
      <c r="D8" s="398"/>
      <c r="E8" s="398"/>
      <c r="F8" s="398"/>
      <c r="G8" s="13"/>
    </row>
    <row r="9" spans="1:7" ht="16.2" thickBot="1">
      <c r="A9" s="398" t="s">
        <v>139</v>
      </c>
      <c r="B9" s="398"/>
      <c r="C9" s="398"/>
      <c r="D9" s="398"/>
      <c r="E9" s="398"/>
      <c r="F9" s="398"/>
      <c r="G9" s="13"/>
    </row>
    <row r="10" spans="1:7" ht="18" customHeight="1" thickBot="1">
      <c r="A10" s="512" t="s">
        <v>24</v>
      </c>
      <c r="B10" s="512"/>
      <c r="C10" s="397" t="s">
        <v>10</v>
      </c>
      <c r="D10" s="397"/>
      <c r="E10" s="397"/>
      <c r="F10" s="397"/>
      <c r="G10" s="397"/>
    </row>
    <row r="11" spans="1:7" ht="16.2" thickBot="1">
      <c r="A11" s="512"/>
      <c r="B11" s="512"/>
      <c r="C11" s="429" t="s">
        <v>11</v>
      </c>
      <c r="D11" s="429"/>
      <c r="E11" s="429"/>
      <c r="F11" s="429"/>
      <c r="G11" s="429"/>
    </row>
    <row r="12" spans="1:7" ht="19.2" thickBot="1">
      <c r="A12" s="512"/>
      <c r="B12" s="512"/>
      <c r="C12" s="3">
        <v>1</v>
      </c>
      <c r="D12" s="3">
        <v>2</v>
      </c>
      <c r="E12" s="3">
        <v>3</v>
      </c>
      <c r="F12" s="48">
        <v>4</v>
      </c>
      <c r="G12" s="48">
        <v>5</v>
      </c>
    </row>
    <row r="13" spans="1:7" ht="28.05" customHeight="1" thickBot="1">
      <c r="A13" s="430" t="s">
        <v>140</v>
      </c>
      <c r="B13" s="430"/>
      <c r="C13" s="18"/>
      <c r="D13" s="18"/>
      <c r="E13" s="18"/>
      <c r="F13" s="18"/>
      <c r="G13" s="18"/>
    </row>
    <row r="14" spans="1:7" ht="28.05" customHeight="1" thickBot="1">
      <c r="A14" s="398" t="s">
        <v>141</v>
      </c>
      <c r="B14" s="398"/>
      <c r="C14" s="18"/>
      <c r="D14" s="18"/>
      <c r="E14" s="18"/>
      <c r="F14" s="18"/>
      <c r="G14" s="18"/>
    </row>
    <row r="15" spans="1:7" ht="28.05" customHeight="1" thickBot="1">
      <c r="A15" s="398" t="s">
        <v>142</v>
      </c>
      <c r="B15" s="398"/>
      <c r="C15" s="18"/>
      <c r="D15" s="18"/>
      <c r="E15" s="18"/>
      <c r="F15" s="18"/>
      <c r="G15" s="18"/>
    </row>
    <row r="16" spans="1:7" ht="28.05" customHeight="1" thickBot="1">
      <c r="A16" s="398" t="s">
        <v>143</v>
      </c>
      <c r="B16" s="398"/>
      <c r="C16" s="18"/>
      <c r="D16" s="18"/>
      <c r="E16" s="18"/>
      <c r="F16" s="18"/>
      <c r="G16" s="18"/>
    </row>
    <row r="17" spans="1:7" ht="28.05" customHeight="1" thickBot="1">
      <c r="A17" s="398" t="s">
        <v>144</v>
      </c>
      <c r="B17" s="398"/>
      <c r="C17" s="18"/>
      <c r="D17" s="18"/>
      <c r="E17" s="18"/>
      <c r="F17" s="18"/>
      <c r="G17" s="18"/>
    </row>
    <row r="18" spans="1:7" ht="28.05" customHeight="1" thickBot="1">
      <c r="A18" s="430" t="s">
        <v>145</v>
      </c>
      <c r="B18" s="430"/>
      <c r="C18" s="18"/>
      <c r="D18" s="18"/>
      <c r="E18" s="18"/>
      <c r="F18" s="18"/>
      <c r="G18" s="18"/>
    </row>
    <row r="19" spans="1:7" ht="46.95" customHeight="1" thickBot="1">
      <c r="A19" s="398" t="s">
        <v>146</v>
      </c>
      <c r="B19" s="398"/>
      <c r="C19" s="18"/>
      <c r="D19" s="18"/>
      <c r="E19" s="18"/>
      <c r="F19" s="18"/>
      <c r="G19" s="18"/>
    </row>
    <row r="20" spans="1:7" ht="28.05" customHeight="1" thickBot="1">
      <c r="A20" s="428" t="s">
        <v>473</v>
      </c>
      <c r="B20" s="428"/>
      <c r="C20" s="18"/>
      <c r="D20" s="18"/>
      <c r="E20" s="18"/>
      <c r="F20" s="18"/>
      <c r="G20" s="18"/>
    </row>
    <row r="21" spans="1:7" ht="28.05" customHeight="1" thickBot="1">
      <c r="A21" s="510" t="s">
        <v>475</v>
      </c>
      <c r="B21" s="511"/>
      <c r="C21" s="51"/>
      <c r="D21" s="51"/>
      <c r="E21" s="51"/>
      <c r="F21" s="51"/>
      <c r="G21" s="51"/>
    </row>
    <row r="22" spans="1:7" ht="28.05" customHeight="1" thickBot="1">
      <c r="A22" s="510" t="s">
        <v>474</v>
      </c>
      <c r="B22" s="511"/>
      <c r="C22" s="51"/>
      <c r="D22" s="51"/>
      <c r="E22" s="51"/>
      <c r="F22" s="51"/>
      <c r="G22" s="51"/>
    </row>
    <row r="23" spans="1:7" ht="19.2" thickBot="1">
      <c r="A23" s="397" t="s">
        <v>16</v>
      </c>
      <c r="B23" s="397"/>
      <c r="C23" s="397"/>
      <c r="D23" s="397"/>
      <c r="E23" s="397"/>
      <c r="F23" s="397"/>
      <c r="G23" s="397"/>
    </row>
    <row r="24" spans="1:7" ht="16.2" thickBot="1">
      <c r="A24" s="427"/>
      <c r="B24" s="427"/>
      <c r="C24" s="427"/>
      <c r="D24" s="427"/>
      <c r="E24" s="427"/>
      <c r="F24" s="427"/>
      <c r="G24" s="427"/>
    </row>
    <row r="30" spans="1:7" ht="23.4" thickBot="1">
      <c r="G30" s="105" t="s">
        <v>477</v>
      </c>
    </row>
    <row r="31" spans="1:7" ht="16.2" thickBot="1">
      <c r="A31" s="419" t="s">
        <v>0</v>
      </c>
      <c r="B31" s="418" t="s">
        <v>147</v>
      </c>
      <c r="C31" s="418"/>
      <c r="D31" s="418"/>
      <c r="E31" s="418"/>
      <c r="F31" s="418"/>
      <c r="G31" s="418"/>
    </row>
    <row r="32" spans="1:7" ht="16.2" thickBot="1">
      <c r="A32" s="419"/>
      <c r="B32" s="418"/>
      <c r="C32" s="418"/>
      <c r="D32" s="418"/>
      <c r="E32" s="418"/>
      <c r="F32" s="418"/>
      <c r="G32" s="418"/>
    </row>
    <row r="33" spans="1:7" ht="28.05" customHeight="1" thickBot="1">
      <c r="A33" s="397" t="s">
        <v>2</v>
      </c>
      <c r="B33" s="397"/>
      <c r="C33" s="397"/>
      <c r="D33" s="397"/>
      <c r="E33" s="397"/>
      <c r="F33" s="397"/>
      <c r="G33" s="22" t="s">
        <v>3</v>
      </c>
    </row>
    <row r="34" spans="1:7" ht="16.2" thickBot="1">
      <c r="A34" s="398" t="s">
        <v>148</v>
      </c>
      <c r="B34" s="398"/>
      <c r="C34" s="398"/>
      <c r="D34" s="398"/>
      <c r="E34" s="398"/>
      <c r="F34" s="398"/>
      <c r="G34" s="13"/>
    </row>
    <row r="35" spans="1:7" ht="16.2" thickBot="1">
      <c r="A35" s="398" t="s">
        <v>149</v>
      </c>
      <c r="B35" s="398"/>
      <c r="C35" s="398"/>
      <c r="D35" s="398"/>
      <c r="E35" s="398"/>
      <c r="F35" s="398"/>
      <c r="G35" s="13"/>
    </row>
    <row r="36" spans="1:7" ht="16.2" thickBot="1">
      <c r="A36" s="398" t="s">
        <v>150</v>
      </c>
      <c r="B36" s="398"/>
      <c r="C36" s="398"/>
      <c r="D36" s="398"/>
      <c r="E36" s="398"/>
      <c r="F36" s="398"/>
      <c r="G36" s="13"/>
    </row>
    <row r="37" spans="1:7" ht="16.2" thickBot="1">
      <c r="A37" s="398" t="s">
        <v>151</v>
      </c>
      <c r="B37" s="398"/>
      <c r="C37" s="398"/>
      <c r="D37" s="398"/>
      <c r="E37" s="398"/>
      <c r="F37" s="398"/>
      <c r="G37" s="13"/>
    </row>
    <row r="38" spans="1:7" ht="16.2" thickBot="1">
      <c r="A38" s="398" t="s">
        <v>152</v>
      </c>
      <c r="B38" s="398"/>
      <c r="C38" s="398"/>
      <c r="D38" s="398"/>
      <c r="E38" s="398"/>
      <c r="F38" s="398"/>
      <c r="G38" s="13"/>
    </row>
    <row r="39" spans="1:7" ht="16.2" thickBot="1">
      <c r="A39" s="398" t="s">
        <v>153</v>
      </c>
      <c r="B39" s="398"/>
      <c r="C39" s="398"/>
      <c r="D39" s="398"/>
      <c r="E39" s="398"/>
      <c r="F39" s="398"/>
      <c r="G39" s="13"/>
    </row>
    <row r="40" spans="1:7" ht="18" customHeight="1" thickBot="1">
      <c r="A40" s="426" t="s">
        <v>24</v>
      </c>
      <c r="B40" s="426"/>
      <c r="C40" s="397" t="s">
        <v>10</v>
      </c>
      <c r="D40" s="397"/>
      <c r="E40" s="397"/>
      <c r="F40" s="397"/>
      <c r="G40" s="397"/>
    </row>
    <row r="41" spans="1:7" ht="16.05" customHeight="1" thickBot="1">
      <c r="A41" s="426"/>
      <c r="B41" s="426"/>
      <c r="C41" s="429" t="s">
        <v>11</v>
      </c>
      <c r="D41" s="429"/>
      <c r="E41" s="429"/>
      <c r="F41" s="429"/>
      <c r="G41" s="429"/>
    </row>
    <row r="42" spans="1:7" ht="19.2" thickBot="1">
      <c r="A42" s="426"/>
      <c r="B42" s="426"/>
      <c r="C42" s="3">
        <v>1</v>
      </c>
      <c r="D42" s="3">
        <v>2</v>
      </c>
      <c r="E42" s="3">
        <v>3</v>
      </c>
      <c r="F42" s="17">
        <v>4</v>
      </c>
      <c r="G42" s="17"/>
    </row>
    <row r="43" spans="1:7" ht="30" customHeight="1" thickBot="1">
      <c r="A43" s="398" t="s">
        <v>154</v>
      </c>
      <c r="B43" s="398"/>
      <c r="C43" s="18"/>
      <c r="D43" s="18"/>
      <c r="E43" s="18"/>
      <c r="F43" s="18"/>
      <c r="G43" s="18"/>
    </row>
    <row r="44" spans="1:7" ht="30" customHeight="1" thickBot="1">
      <c r="A44" s="398" t="s">
        <v>155</v>
      </c>
      <c r="B44" s="398"/>
      <c r="C44" s="18"/>
      <c r="D44" s="18"/>
      <c r="E44" s="18"/>
      <c r="F44" s="18"/>
      <c r="G44" s="18"/>
    </row>
    <row r="45" spans="1:7" ht="30" customHeight="1" thickBot="1">
      <c r="A45" s="398" t="s">
        <v>156</v>
      </c>
      <c r="B45" s="398"/>
      <c r="C45" s="18"/>
      <c r="D45" s="18"/>
      <c r="E45" s="18"/>
      <c r="F45" s="18"/>
      <c r="G45" s="18"/>
    </row>
    <row r="46" spans="1:7" ht="30" customHeight="1" thickBot="1">
      <c r="A46" s="398" t="s">
        <v>157</v>
      </c>
      <c r="B46" s="398"/>
      <c r="C46" s="18"/>
      <c r="D46" s="18"/>
      <c r="E46" s="18"/>
      <c r="F46" s="18"/>
      <c r="G46" s="18"/>
    </row>
    <row r="47" spans="1:7" ht="30" customHeight="1" thickBot="1">
      <c r="A47" s="430" t="s">
        <v>158</v>
      </c>
      <c r="B47" s="430"/>
      <c r="C47" s="18"/>
      <c r="D47" s="18"/>
      <c r="E47" s="18"/>
      <c r="F47" s="18"/>
      <c r="G47" s="18"/>
    </row>
    <row r="48" spans="1:7" ht="30" customHeight="1" thickBot="1">
      <c r="A48" s="430" t="s">
        <v>159</v>
      </c>
      <c r="B48" s="430"/>
      <c r="C48" s="18"/>
      <c r="D48" s="18"/>
      <c r="E48" s="18"/>
      <c r="F48" s="18"/>
      <c r="G48" s="18"/>
    </row>
    <row r="49" spans="1:7" ht="30" customHeight="1" thickBot="1">
      <c r="A49" s="398" t="s">
        <v>160</v>
      </c>
      <c r="B49" s="398"/>
      <c r="C49" s="18"/>
      <c r="D49" s="18"/>
      <c r="E49" s="18"/>
      <c r="F49" s="18"/>
      <c r="G49" s="18"/>
    </row>
    <row r="50" spans="1:7" ht="30" customHeight="1" thickBot="1">
      <c r="A50" s="428"/>
      <c r="B50" s="428"/>
      <c r="C50" s="18"/>
      <c r="D50" s="18"/>
      <c r="E50" s="18"/>
      <c r="F50" s="18"/>
      <c r="G50" s="18"/>
    </row>
    <row r="51" spans="1:7" ht="19.2" thickBot="1">
      <c r="A51" s="397" t="s">
        <v>16</v>
      </c>
      <c r="B51" s="397"/>
      <c r="C51" s="397"/>
      <c r="D51" s="397"/>
      <c r="E51" s="397"/>
      <c r="F51" s="397"/>
      <c r="G51" s="397"/>
    </row>
    <row r="52" spans="1:7" ht="36" customHeight="1" thickBot="1">
      <c r="A52" s="427"/>
      <c r="B52" s="427"/>
      <c r="C52" s="427"/>
      <c r="D52" s="427"/>
      <c r="E52" s="427"/>
      <c r="F52" s="427"/>
      <c r="G52" s="427"/>
    </row>
    <row r="57" spans="1:7" ht="23.4" thickBot="1">
      <c r="G57" s="105" t="s">
        <v>477</v>
      </c>
    </row>
    <row r="58" spans="1:7">
      <c r="A58" s="409" t="s">
        <v>0</v>
      </c>
      <c r="B58" s="411" t="s">
        <v>161</v>
      </c>
      <c r="C58" s="412"/>
      <c r="D58" s="412"/>
      <c r="E58" s="412"/>
      <c r="F58" s="412"/>
      <c r="G58" s="412"/>
    </row>
    <row r="59" spans="1:7" ht="16.2" thickBot="1">
      <c r="A59" s="410"/>
      <c r="B59" s="413"/>
      <c r="C59" s="414"/>
      <c r="D59" s="414"/>
      <c r="E59" s="414"/>
      <c r="F59" s="414"/>
      <c r="G59" s="414"/>
    </row>
    <row r="60" spans="1:7" ht="31.95" customHeight="1" thickBot="1">
      <c r="A60" s="397" t="s">
        <v>2</v>
      </c>
      <c r="B60" s="397"/>
      <c r="C60" s="397"/>
      <c r="D60" s="397"/>
      <c r="E60" s="397"/>
      <c r="F60" s="397"/>
      <c r="G60" s="22" t="s">
        <v>3</v>
      </c>
    </row>
    <row r="61" spans="1:7" ht="16.2" thickBot="1">
      <c r="A61" s="398" t="s">
        <v>162</v>
      </c>
      <c r="B61" s="398"/>
      <c r="C61" s="398"/>
      <c r="D61" s="398"/>
      <c r="E61" s="398"/>
      <c r="F61" s="398"/>
      <c r="G61" s="13"/>
    </row>
    <row r="62" spans="1:7" ht="16.2" thickBot="1">
      <c r="A62" s="398" t="s">
        <v>163</v>
      </c>
      <c r="B62" s="398"/>
      <c r="C62" s="398"/>
      <c r="D62" s="398"/>
      <c r="E62" s="398"/>
      <c r="F62" s="398"/>
      <c r="G62" s="13"/>
    </row>
    <row r="63" spans="1:7" ht="16.2" thickBot="1">
      <c r="A63" s="398" t="s">
        <v>164</v>
      </c>
      <c r="B63" s="398"/>
      <c r="C63" s="398"/>
      <c r="D63" s="398"/>
      <c r="E63" s="398"/>
      <c r="F63" s="398"/>
      <c r="G63" s="13"/>
    </row>
    <row r="64" spans="1:7" ht="18" customHeight="1" thickBot="1">
      <c r="A64" s="426" t="s">
        <v>24</v>
      </c>
      <c r="B64" s="426"/>
      <c r="C64" s="397" t="s">
        <v>10</v>
      </c>
      <c r="D64" s="397"/>
      <c r="E64" s="397"/>
      <c r="F64" s="397"/>
      <c r="G64" s="397"/>
    </row>
    <row r="65" spans="1:7" ht="16.05" customHeight="1" thickBot="1">
      <c r="A65" s="426"/>
      <c r="B65" s="426"/>
      <c r="C65" s="429" t="s">
        <v>11</v>
      </c>
      <c r="D65" s="429"/>
      <c r="E65" s="429"/>
      <c r="F65" s="429"/>
      <c r="G65" s="429"/>
    </row>
    <row r="66" spans="1:7" ht="19.2" thickBot="1">
      <c r="A66" s="426"/>
      <c r="B66" s="426"/>
      <c r="C66" s="3">
        <v>1</v>
      </c>
      <c r="D66" s="3">
        <v>2</v>
      </c>
      <c r="E66" s="3">
        <v>3</v>
      </c>
      <c r="F66" s="17">
        <v>4</v>
      </c>
      <c r="G66" s="17"/>
    </row>
    <row r="67" spans="1:7" ht="31.05" customHeight="1" thickBot="1">
      <c r="A67" s="398" t="s">
        <v>165</v>
      </c>
      <c r="B67" s="398"/>
      <c r="C67" s="18"/>
      <c r="D67" s="18"/>
      <c r="E67" s="18"/>
      <c r="F67" s="18"/>
      <c r="G67" s="18"/>
    </row>
    <row r="68" spans="1:7" ht="31.05" customHeight="1" thickBot="1">
      <c r="A68" s="430" t="s">
        <v>166</v>
      </c>
      <c r="B68" s="430"/>
      <c r="C68" s="18"/>
      <c r="D68" s="18"/>
      <c r="E68" s="18"/>
      <c r="F68" s="18"/>
      <c r="G68" s="18"/>
    </row>
    <row r="69" spans="1:7" ht="31.05" customHeight="1" thickBot="1">
      <c r="A69" s="398" t="s">
        <v>167</v>
      </c>
      <c r="B69" s="398"/>
      <c r="C69" s="18"/>
      <c r="D69" s="18"/>
      <c r="E69" s="18"/>
      <c r="F69" s="18"/>
      <c r="G69" s="18"/>
    </row>
    <row r="70" spans="1:7" ht="31.05" customHeight="1" thickBot="1">
      <c r="A70" s="398" t="s">
        <v>168</v>
      </c>
      <c r="B70" s="398"/>
      <c r="C70" s="18"/>
      <c r="D70" s="18"/>
      <c r="E70" s="18"/>
      <c r="F70" s="18"/>
      <c r="G70" s="18"/>
    </row>
    <row r="71" spans="1:7" ht="31.05" customHeight="1" thickBot="1">
      <c r="A71" s="398" t="s">
        <v>169</v>
      </c>
      <c r="B71" s="398"/>
      <c r="C71" s="18"/>
      <c r="D71" s="18"/>
      <c r="E71" s="18"/>
      <c r="F71" s="18"/>
      <c r="G71" s="18"/>
    </row>
    <row r="72" spans="1:7" ht="31.05" customHeight="1" thickBot="1">
      <c r="A72" s="398" t="s">
        <v>170</v>
      </c>
      <c r="B72" s="398"/>
      <c r="C72" s="18"/>
      <c r="D72" s="18"/>
      <c r="E72" s="18"/>
      <c r="F72" s="18"/>
      <c r="G72" s="18"/>
    </row>
    <row r="73" spans="1:7" ht="31.05" customHeight="1" thickBot="1">
      <c r="A73" s="398" t="s">
        <v>171</v>
      </c>
      <c r="B73" s="398"/>
      <c r="C73" s="18"/>
      <c r="D73" s="18"/>
      <c r="E73" s="18"/>
      <c r="F73" s="18"/>
      <c r="G73" s="18"/>
    </row>
    <row r="74" spans="1:7" ht="31.05" customHeight="1" thickBot="1">
      <c r="A74" s="428"/>
      <c r="B74" s="428"/>
      <c r="C74" s="18"/>
      <c r="D74" s="18"/>
      <c r="E74" s="18"/>
      <c r="F74" s="18"/>
      <c r="G74" s="18"/>
    </row>
    <row r="75" spans="1:7" ht="19.2" thickBot="1">
      <c r="A75" s="397" t="s">
        <v>16</v>
      </c>
      <c r="B75" s="397"/>
      <c r="C75" s="397"/>
      <c r="D75" s="397"/>
      <c r="E75" s="397"/>
      <c r="F75" s="397"/>
      <c r="G75" s="397"/>
    </row>
    <row r="76" spans="1:7" ht="54" customHeight="1" thickBot="1">
      <c r="A76" s="427"/>
      <c r="B76" s="427"/>
      <c r="C76" s="427"/>
      <c r="D76" s="427"/>
      <c r="E76" s="427"/>
      <c r="F76" s="427"/>
      <c r="G76" s="427"/>
    </row>
    <row r="80" spans="1:7" ht="23.4" thickBot="1">
      <c r="G80" s="105" t="s">
        <v>477</v>
      </c>
    </row>
    <row r="81" spans="1:7" ht="21.6" thickBot="1">
      <c r="A81" s="35" t="s">
        <v>0</v>
      </c>
      <c r="B81" s="401" t="s">
        <v>172</v>
      </c>
      <c r="C81" s="402"/>
      <c r="D81" s="402"/>
      <c r="E81" s="402"/>
      <c r="F81" s="402"/>
      <c r="G81" s="402"/>
    </row>
    <row r="82" spans="1:7" ht="28.95" customHeight="1" thickBot="1">
      <c r="A82" s="397" t="s">
        <v>2</v>
      </c>
      <c r="B82" s="397"/>
      <c r="C82" s="397"/>
      <c r="D82" s="397"/>
      <c r="E82" s="397"/>
      <c r="F82" s="397"/>
      <c r="G82" s="100" t="s">
        <v>3</v>
      </c>
    </row>
    <row r="83" spans="1:7" ht="16.2" thickBot="1">
      <c r="A83" s="398" t="s">
        <v>438</v>
      </c>
      <c r="B83" s="398"/>
      <c r="C83" s="398"/>
      <c r="D83" s="398"/>
      <c r="E83" s="398"/>
      <c r="F83" s="398"/>
      <c r="G83" s="50"/>
    </row>
    <row r="84" spans="1:7" ht="16.2" thickBot="1">
      <c r="A84" s="398" t="s">
        <v>439</v>
      </c>
      <c r="B84" s="398"/>
      <c r="C84" s="398"/>
      <c r="D84" s="398"/>
      <c r="E84" s="398"/>
      <c r="F84" s="398"/>
      <c r="G84" s="50"/>
    </row>
    <row r="85" spans="1:7" ht="16.2" thickBot="1">
      <c r="A85" s="398" t="s">
        <v>173</v>
      </c>
      <c r="B85" s="398"/>
      <c r="C85" s="398"/>
      <c r="D85" s="398"/>
      <c r="E85" s="398"/>
      <c r="F85" s="398"/>
      <c r="G85" s="50"/>
    </row>
    <row r="86" spans="1:7" ht="16.2" thickBot="1">
      <c r="A86" s="398" t="s">
        <v>440</v>
      </c>
      <c r="B86" s="398"/>
      <c r="C86" s="398"/>
      <c r="D86" s="398"/>
      <c r="E86" s="398"/>
      <c r="F86" s="398"/>
      <c r="G86" s="50"/>
    </row>
    <row r="87" spans="1:7" ht="16.05" customHeight="1" thickBot="1">
      <c r="A87" s="398" t="s">
        <v>441</v>
      </c>
      <c r="B87" s="398"/>
      <c r="C87" s="398"/>
      <c r="D87" s="398"/>
      <c r="E87" s="509" t="s">
        <v>448</v>
      </c>
      <c r="F87" s="509"/>
      <c r="G87" s="50"/>
    </row>
    <row r="88" spans="1:7" ht="16.2" thickBot="1">
      <c r="A88" s="430" t="s">
        <v>442</v>
      </c>
      <c r="B88" s="430"/>
      <c r="C88" s="430"/>
      <c r="D88" s="430"/>
      <c r="E88" s="430"/>
      <c r="F88" s="430"/>
      <c r="G88" s="50"/>
    </row>
    <row r="89" spans="1:7" ht="16.2" thickBot="1">
      <c r="A89" s="398"/>
      <c r="B89" s="398"/>
      <c r="C89" s="398"/>
      <c r="D89" s="398"/>
      <c r="E89" s="398"/>
      <c r="F89" s="398"/>
      <c r="G89" s="50"/>
    </row>
    <row r="90" spans="1:7" ht="18" customHeight="1" thickBot="1">
      <c r="A90" s="426" t="s">
        <v>24</v>
      </c>
      <c r="B90" s="426"/>
      <c r="C90" s="397" t="s">
        <v>10</v>
      </c>
      <c r="D90" s="397"/>
      <c r="E90" s="397"/>
      <c r="F90" s="397"/>
      <c r="G90" s="397"/>
    </row>
    <row r="91" spans="1:7" ht="16.05" customHeight="1" thickBot="1">
      <c r="A91" s="426"/>
      <c r="B91" s="426"/>
      <c r="C91" s="429" t="s">
        <v>11</v>
      </c>
      <c r="D91" s="429"/>
      <c r="E91" s="429"/>
      <c r="F91" s="429"/>
      <c r="G91" s="429"/>
    </row>
    <row r="92" spans="1:7" ht="19.2" thickBot="1">
      <c r="A92" s="426"/>
      <c r="B92" s="426"/>
      <c r="C92" s="48">
        <v>1</v>
      </c>
      <c r="D92" s="48">
        <v>2</v>
      </c>
      <c r="E92" s="48">
        <v>3</v>
      </c>
      <c r="F92" s="48">
        <v>4</v>
      </c>
      <c r="G92" s="48">
        <v>5</v>
      </c>
    </row>
    <row r="93" spans="1:7" s="46" customFormat="1" ht="31.05" customHeight="1" thickBot="1">
      <c r="A93" s="492" t="s">
        <v>174</v>
      </c>
      <c r="B93" s="492"/>
      <c r="C93" s="51"/>
      <c r="D93" s="51" t="s">
        <v>449</v>
      </c>
      <c r="E93" s="51"/>
      <c r="F93" s="99"/>
      <c r="G93" s="99"/>
    </row>
    <row r="94" spans="1:7" s="46" customFormat="1" ht="31.05" customHeight="1" thickBot="1">
      <c r="A94" s="492" t="s">
        <v>175</v>
      </c>
      <c r="B94" s="492"/>
      <c r="C94" s="51"/>
      <c r="D94" s="51"/>
      <c r="E94" s="51"/>
      <c r="F94" s="99"/>
      <c r="G94" s="99"/>
    </row>
    <row r="95" spans="1:7" s="46" customFormat="1" ht="31.05" customHeight="1" thickBot="1">
      <c r="A95" s="430" t="s">
        <v>443</v>
      </c>
      <c r="B95" s="430"/>
      <c r="C95" s="51"/>
      <c r="D95" s="51"/>
      <c r="E95" s="51"/>
      <c r="F95" s="99"/>
      <c r="G95" s="99"/>
    </row>
    <row r="96" spans="1:7" s="46" customFormat="1" ht="31.05" customHeight="1" thickBot="1">
      <c r="A96" s="430" t="s">
        <v>444</v>
      </c>
      <c r="B96" s="430"/>
      <c r="C96" s="51"/>
      <c r="D96" s="51"/>
      <c r="E96" s="51"/>
      <c r="F96" s="99"/>
      <c r="G96" s="99"/>
    </row>
    <row r="97" spans="1:7" s="46" customFormat="1" ht="31.05" customHeight="1" thickBot="1">
      <c r="A97" s="430" t="s">
        <v>445</v>
      </c>
      <c r="B97" s="430"/>
      <c r="C97" s="51"/>
      <c r="D97" s="51"/>
      <c r="E97" s="51"/>
      <c r="F97" s="99"/>
      <c r="G97" s="99"/>
    </row>
    <row r="98" spans="1:7" s="46" customFormat="1" ht="31.05" customHeight="1" thickBot="1">
      <c r="A98" s="430" t="s">
        <v>446</v>
      </c>
      <c r="B98" s="430"/>
      <c r="C98" s="51"/>
      <c r="D98" s="51"/>
      <c r="E98" s="51"/>
      <c r="F98" s="99"/>
      <c r="G98" s="99"/>
    </row>
    <row r="99" spans="1:7" s="46" customFormat="1" ht="31.05" customHeight="1" thickBot="1">
      <c r="A99" s="430" t="s">
        <v>176</v>
      </c>
      <c r="B99" s="430"/>
      <c r="C99" s="51"/>
      <c r="D99" s="51"/>
      <c r="E99" s="51"/>
      <c r="F99" s="99"/>
      <c r="G99" s="99"/>
    </row>
    <row r="100" spans="1:7" s="46" customFormat="1" ht="46.95" customHeight="1" thickBot="1">
      <c r="A100" s="430" t="s">
        <v>447</v>
      </c>
      <c r="B100" s="430"/>
      <c r="C100" s="51"/>
      <c r="D100" s="51"/>
      <c r="E100" s="51"/>
      <c r="F100" s="99"/>
      <c r="G100" s="99"/>
    </row>
    <row r="101" spans="1:7" s="46" customFormat="1" ht="31.05" customHeight="1" thickBot="1">
      <c r="A101" s="491"/>
      <c r="B101" s="491"/>
      <c r="C101" s="99"/>
      <c r="D101" s="99"/>
      <c r="E101" s="99"/>
      <c r="F101" s="99"/>
      <c r="G101" s="99"/>
    </row>
    <row r="102" spans="1:7" ht="19.2" thickBot="1">
      <c r="A102" s="403" t="s">
        <v>16</v>
      </c>
      <c r="B102" s="404"/>
      <c r="C102" s="404"/>
      <c r="D102" s="404"/>
      <c r="E102" s="404"/>
      <c r="F102" s="404"/>
      <c r="G102" s="404"/>
    </row>
    <row r="103" spans="1:7" ht="16.2" thickBot="1">
      <c r="A103" s="446"/>
      <c r="B103" s="447"/>
      <c r="C103" s="447"/>
      <c r="D103" s="447"/>
      <c r="E103" s="447"/>
      <c r="F103" s="447"/>
      <c r="G103" s="447"/>
    </row>
    <row r="106" spans="1:7" ht="23.4" thickBot="1">
      <c r="G106" s="105" t="s">
        <v>477</v>
      </c>
    </row>
    <row r="107" spans="1:7" ht="21.6" thickBot="1">
      <c r="A107" s="49" t="s">
        <v>0</v>
      </c>
      <c r="B107" s="401" t="s">
        <v>450</v>
      </c>
      <c r="C107" s="402"/>
      <c r="D107" s="402"/>
      <c r="E107" s="402"/>
      <c r="F107" s="402"/>
      <c r="G107" s="402"/>
    </row>
    <row r="108" spans="1:7" ht="24.6" thickBot="1">
      <c r="A108" s="397" t="s">
        <v>2</v>
      </c>
      <c r="B108" s="397"/>
      <c r="C108" s="397"/>
      <c r="D108" s="397"/>
      <c r="E108" s="397"/>
      <c r="F108" s="397"/>
      <c r="G108" s="100" t="s">
        <v>3</v>
      </c>
    </row>
    <row r="109" spans="1:7" ht="16.2" thickBot="1">
      <c r="A109" s="398" t="s">
        <v>451</v>
      </c>
      <c r="B109" s="398"/>
      <c r="C109" s="398"/>
      <c r="D109" s="398"/>
      <c r="E109" s="398"/>
      <c r="F109" s="398"/>
      <c r="G109" s="50"/>
    </row>
    <row r="110" spans="1:7" ht="16.2" thickBot="1">
      <c r="A110" s="398" t="s">
        <v>452</v>
      </c>
      <c r="B110" s="398"/>
      <c r="C110" s="398"/>
      <c r="D110" s="398"/>
      <c r="E110" s="398"/>
      <c r="F110" s="398"/>
      <c r="G110" s="50"/>
    </row>
    <row r="111" spans="1:7" ht="16.2" thickBot="1">
      <c r="A111" s="398" t="s">
        <v>453</v>
      </c>
      <c r="B111" s="398"/>
      <c r="C111" s="398"/>
      <c r="D111" s="398"/>
      <c r="E111" s="398"/>
      <c r="F111" s="398"/>
      <c r="G111" s="50"/>
    </row>
    <row r="112" spans="1:7" ht="16.2" thickBot="1">
      <c r="A112" s="398" t="s">
        <v>454</v>
      </c>
      <c r="B112" s="398"/>
      <c r="C112" s="398"/>
      <c r="D112" s="398"/>
      <c r="E112" s="398"/>
      <c r="F112" s="398"/>
      <c r="G112" s="50"/>
    </row>
    <row r="113" spans="1:7" ht="16.05" customHeight="1" thickBot="1">
      <c r="A113" s="415" t="s">
        <v>455</v>
      </c>
      <c r="B113" s="416"/>
      <c r="C113" s="416"/>
      <c r="D113" s="416"/>
      <c r="E113" s="416"/>
      <c r="F113" s="417"/>
      <c r="G113" s="50"/>
    </row>
    <row r="114" spans="1:7" ht="16.2" thickBot="1">
      <c r="A114" s="506" t="s">
        <v>456</v>
      </c>
      <c r="B114" s="507"/>
      <c r="C114" s="507"/>
      <c r="D114" s="507"/>
      <c r="E114" s="507"/>
      <c r="F114" s="508"/>
      <c r="G114" s="50"/>
    </row>
    <row r="115" spans="1:7" ht="28.95" customHeight="1" thickBot="1">
      <c r="A115" s="398" t="s">
        <v>457</v>
      </c>
      <c r="B115" s="398"/>
      <c r="C115" s="398"/>
      <c r="D115" s="398"/>
      <c r="E115" s="398"/>
      <c r="F115" s="398"/>
      <c r="G115" s="50"/>
    </row>
    <row r="116" spans="1:7" ht="16.2" thickBot="1">
      <c r="A116" s="494" t="s">
        <v>458</v>
      </c>
      <c r="B116" s="495"/>
      <c r="C116" s="495"/>
      <c r="D116" s="495"/>
      <c r="E116" s="495"/>
      <c r="F116" s="496"/>
      <c r="G116" s="50"/>
    </row>
    <row r="117" spans="1:7" ht="16.05" customHeight="1" thickBot="1">
      <c r="A117" s="497" t="s">
        <v>459</v>
      </c>
      <c r="B117" s="498"/>
      <c r="C117" s="498"/>
      <c r="D117" s="498"/>
      <c r="E117" s="498"/>
      <c r="F117" s="498"/>
      <c r="G117" s="499"/>
    </row>
    <row r="118" spans="1:7" ht="16.05" customHeight="1" thickBot="1">
      <c r="A118" s="102"/>
      <c r="B118" s="101"/>
      <c r="C118" s="101"/>
      <c r="D118" s="500" t="s">
        <v>460</v>
      </c>
      <c r="E118" s="500"/>
      <c r="F118" s="501"/>
      <c r="G118" s="50"/>
    </row>
    <row r="119" spans="1:7" ht="16.05" customHeight="1" thickBot="1">
      <c r="A119" s="102"/>
      <c r="B119" s="101"/>
      <c r="C119" s="101"/>
      <c r="D119" s="500" t="s">
        <v>461</v>
      </c>
      <c r="E119" s="500"/>
      <c r="F119" s="501"/>
      <c r="G119" s="50"/>
    </row>
    <row r="120" spans="1:7" ht="16.2" thickBot="1">
      <c r="A120" s="102"/>
      <c r="D120" s="502" t="s">
        <v>462</v>
      </c>
      <c r="E120" s="502"/>
      <c r="F120" s="503"/>
      <c r="G120" s="50"/>
    </row>
    <row r="121" spans="1:7" ht="19.2" thickBot="1">
      <c r="A121" s="426" t="s">
        <v>24</v>
      </c>
      <c r="B121" s="426"/>
      <c r="C121" s="397" t="s">
        <v>10</v>
      </c>
      <c r="D121" s="397"/>
      <c r="E121" s="397"/>
      <c r="F121" s="397"/>
      <c r="G121" s="397"/>
    </row>
    <row r="122" spans="1:7" ht="16.2" thickBot="1">
      <c r="A122" s="426"/>
      <c r="B122" s="426"/>
      <c r="C122" s="429" t="s">
        <v>11</v>
      </c>
      <c r="D122" s="429"/>
      <c r="E122" s="429"/>
      <c r="F122" s="429"/>
      <c r="G122" s="429"/>
    </row>
    <row r="123" spans="1:7" ht="19.2" thickBot="1">
      <c r="A123" s="426"/>
      <c r="B123" s="426"/>
      <c r="C123" s="48">
        <v>1</v>
      </c>
      <c r="D123" s="48">
        <v>2</v>
      </c>
      <c r="E123" s="48">
        <v>3</v>
      </c>
      <c r="F123" s="48">
        <v>4</v>
      </c>
      <c r="G123" s="48">
        <v>5</v>
      </c>
    </row>
    <row r="124" spans="1:7" ht="58.95" customHeight="1" thickBot="1">
      <c r="A124" s="430" t="s">
        <v>465</v>
      </c>
      <c r="B124" s="430"/>
      <c r="C124" s="51"/>
      <c r="D124" s="51" t="s">
        <v>449</v>
      </c>
      <c r="E124" s="51"/>
      <c r="F124" s="99"/>
      <c r="G124" s="99"/>
    </row>
    <row r="125" spans="1:7" ht="22.05" customHeight="1" thickBot="1">
      <c r="A125" s="504" t="s">
        <v>466</v>
      </c>
      <c r="B125" s="505"/>
      <c r="C125" s="51"/>
      <c r="D125" s="51"/>
      <c r="E125" s="51"/>
      <c r="F125" s="99"/>
      <c r="G125" s="99"/>
    </row>
    <row r="126" spans="1:7" ht="22.95" customHeight="1" thickBot="1">
      <c r="C126" s="51"/>
      <c r="D126" s="51"/>
      <c r="E126" s="51"/>
      <c r="F126" s="99"/>
      <c r="G126" s="99"/>
    </row>
    <row r="127" spans="1:7" ht="16.2" thickBot="1">
      <c r="A127" s="492" t="s">
        <v>463</v>
      </c>
      <c r="B127" s="492"/>
      <c r="C127" s="51"/>
      <c r="D127" s="51"/>
      <c r="E127" s="51"/>
      <c r="F127" s="99"/>
      <c r="G127" s="99"/>
    </row>
    <row r="128" spans="1:7" ht="16.2" thickBot="1">
      <c r="A128" s="493" t="s">
        <v>464</v>
      </c>
      <c r="B128" s="493"/>
      <c r="C128" s="51"/>
      <c r="D128" s="51"/>
      <c r="E128" s="51"/>
      <c r="F128" s="99"/>
      <c r="G128" s="99"/>
    </row>
    <row r="129" spans="1:7" ht="16.2" thickBot="1">
      <c r="A129" s="430"/>
      <c r="B129" s="430"/>
      <c r="C129" s="51"/>
      <c r="D129" s="51"/>
      <c r="E129" s="51"/>
      <c r="F129" s="99"/>
      <c r="G129" s="99"/>
    </row>
    <row r="130" spans="1:7" ht="16.2" thickBot="1">
      <c r="A130" s="491"/>
      <c r="B130" s="491"/>
      <c r="C130" s="99"/>
      <c r="D130" s="99"/>
      <c r="E130" s="99"/>
      <c r="F130" s="99"/>
      <c r="G130" s="99"/>
    </row>
    <row r="131" spans="1:7" ht="19.2" thickBot="1">
      <c r="A131" s="403" t="s">
        <v>16</v>
      </c>
      <c r="B131" s="404"/>
      <c r="C131" s="404"/>
      <c r="D131" s="404"/>
      <c r="E131" s="404"/>
      <c r="F131" s="404"/>
      <c r="G131" s="405"/>
    </row>
    <row r="132" spans="1:7" ht="16.2" thickBot="1">
      <c r="A132" s="446"/>
      <c r="B132" s="447"/>
      <c r="C132" s="447"/>
      <c r="D132" s="447"/>
      <c r="E132" s="447"/>
      <c r="F132" s="447"/>
      <c r="G132" s="452"/>
    </row>
    <row r="144" spans="1:7" ht="23.4" thickBot="1">
      <c r="G144" s="105" t="s">
        <v>477</v>
      </c>
    </row>
    <row r="145" spans="1:7" ht="21.6" thickBot="1">
      <c r="A145" s="36" t="s">
        <v>0</v>
      </c>
      <c r="B145" s="401" t="s">
        <v>467</v>
      </c>
      <c r="C145" s="402"/>
      <c r="D145" s="402"/>
      <c r="E145" s="402"/>
      <c r="F145" s="402"/>
      <c r="G145" s="402"/>
    </row>
    <row r="146" spans="1:7" ht="30" customHeight="1" thickBot="1">
      <c r="A146" s="397" t="s">
        <v>2</v>
      </c>
      <c r="B146" s="397"/>
      <c r="C146" s="397"/>
      <c r="D146" s="397"/>
      <c r="E146" s="397"/>
      <c r="F146" s="397"/>
      <c r="G146" s="22" t="s">
        <v>3</v>
      </c>
    </row>
    <row r="147" spans="1:7" ht="16.2" thickBot="1">
      <c r="A147" s="398" t="s">
        <v>178</v>
      </c>
      <c r="B147" s="398"/>
      <c r="C147" s="398"/>
      <c r="D147" s="398"/>
      <c r="E147" s="398"/>
      <c r="F147" s="398"/>
      <c r="G147" s="13"/>
    </row>
    <row r="148" spans="1:7" ht="16.2" thickBot="1">
      <c r="A148" s="398" t="s">
        <v>179</v>
      </c>
      <c r="B148" s="398"/>
      <c r="C148" s="398"/>
      <c r="D148" s="398"/>
      <c r="E148" s="398"/>
      <c r="F148" s="398"/>
      <c r="G148" s="13"/>
    </row>
    <row r="149" spans="1:7" ht="16.2" thickBot="1">
      <c r="A149" s="398" t="s">
        <v>180</v>
      </c>
      <c r="B149" s="398"/>
      <c r="C149" s="398"/>
      <c r="D149" s="398"/>
      <c r="E149" s="398"/>
      <c r="F149" s="398"/>
      <c r="G149" s="13"/>
    </row>
    <row r="150" spans="1:7" ht="18" customHeight="1" thickBot="1">
      <c r="A150" s="426" t="s">
        <v>24</v>
      </c>
      <c r="B150" s="426"/>
      <c r="C150" s="397" t="s">
        <v>10</v>
      </c>
      <c r="D150" s="397"/>
      <c r="E150" s="397"/>
      <c r="F150" s="397"/>
      <c r="G150" s="397"/>
    </row>
    <row r="151" spans="1:7" ht="16.05" customHeight="1" thickBot="1">
      <c r="A151" s="426"/>
      <c r="B151" s="426"/>
      <c r="C151" s="429" t="s">
        <v>11</v>
      </c>
      <c r="D151" s="429"/>
      <c r="E151" s="429"/>
      <c r="F151" s="429"/>
      <c r="G151" s="429"/>
    </row>
    <row r="152" spans="1:7" ht="19.2" thickBot="1">
      <c r="A152" s="426"/>
      <c r="B152" s="426"/>
      <c r="C152" s="3">
        <v>1</v>
      </c>
      <c r="D152" s="3">
        <v>2</v>
      </c>
      <c r="E152" s="3">
        <v>3</v>
      </c>
      <c r="F152" s="17">
        <v>4</v>
      </c>
      <c r="G152" s="17"/>
    </row>
    <row r="153" spans="1:7" ht="54" customHeight="1" thickBot="1">
      <c r="A153" s="490" t="s">
        <v>181</v>
      </c>
      <c r="B153" s="490"/>
      <c r="C153" s="18"/>
      <c r="D153" s="18"/>
      <c r="E153" s="18"/>
      <c r="F153" s="17"/>
      <c r="G153" s="17"/>
    </row>
    <row r="154" spans="1:7" ht="45" customHeight="1" thickBot="1">
      <c r="A154" s="489" t="s">
        <v>182</v>
      </c>
      <c r="B154" s="489"/>
      <c r="C154" s="18"/>
      <c r="D154" s="18"/>
      <c r="E154" s="18"/>
      <c r="F154" s="17"/>
      <c r="G154" s="17"/>
    </row>
    <row r="155" spans="1:7" ht="40.950000000000003" customHeight="1" thickBot="1">
      <c r="A155" s="398" t="s">
        <v>183</v>
      </c>
      <c r="B155" s="398"/>
      <c r="C155" s="18"/>
      <c r="D155" s="18"/>
      <c r="E155" s="18"/>
      <c r="F155" s="17"/>
      <c r="G155" s="17"/>
    </row>
    <row r="156" spans="1:7" ht="40.950000000000003" customHeight="1" thickBot="1">
      <c r="A156" s="398" t="s">
        <v>184</v>
      </c>
      <c r="B156" s="398"/>
      <c r="C156" s="18"/>
      <c r="D156" s="18"/>
      <c r="E156" s="18"/>
      <c r="F156" s="17"/>
      <c r="G156" s="17"/>
    </row>
    <row r="157" spans="1:7" ht="40.950000000000003" customHeight="1" thickBot="1">
      <c r="A157" s="398" t="s">
        <v>185</v>
      </c>
      <c r="B157" s="398"/>
      <c r="C157" s="18"/>
      <c r="D157" s="18"/>
      <c r="E157" s="18"/>
      <c r="F157" s="17"/>
      <c r="G157" s="17"/>
    </row>
    <row r="158" spans="1:7" ht="40.950000000000003" customHeight="1" thickBot="1">
      <c r="A158" s="428"/>
      <c r="B158" s="428"/>
      <c r="C158" s="18"/>
      <c r="D158" s="18"/>
      <c r="E158" s="18"/>
      <c r="F158" s="17"/>
      <c r="G158" s="17"/>
    </row>
    <row r="159" spans="1:7" ht="19.2" thickBot="1">
      <c r="A159" s="397" t="s">
        <v>16</v>
      </c>
      <c r="B159" s="397"/>
      <c r="C159" s="397"/>
      <c r="D159" s="397"/>
      <c r="E159" s="397"/>
      <c r="F159" s="397"/>
      <c r="G159" s="397"/>
    </row>
    <row r="160" spans="1:7" ht="40.950000000000003" customHeight="1" thickBot="1">
      <c r="A160" s="427"/>
      <c r="B160" s="427"/>
      <c r="C160" s="427"/>
      <c r="D160" s="427"/>
      <c r="E160" s="427"/>
      <c r="F160" s="427"/>
      <c r="G160" s="427"/>
    </row>
    <row r="164" spans="1:7" ht="23.4" thickBot="1">
      <c r="G164" s="105" t="s">
        <v>477</v>
      </c>
    </row>
    <row r="165" spans="1:7" ht="21.6" thickBot="1">
      <c r="A165" s="36" t="s">
        <v>0</v>
      </c>
      <c r="B165" s="401" t="s">
        <v>468</v>
      </c>
      <c r="C165" s="402"/>
      <c r="D165" s="402"/>
      <c r="E165" s="402"/>
      <c r="F165" s="402"/>
      <c r="G165" s="402"/>
    </row>
    <row r="166" spans="1:7" ht="30" customHeight="1" thickBot="1">
      <c r="A166" s="397" t="s">
        <v>2</v>
      </c>
      <c r="B166" s="397"/>
      <c r="C166" s="397"/>
      <c r="D166" s="397"/>
      <c r="E166" s="397"/>
      <c r="F166" s="397"/>
      <c r="G166" s="22" t="s">
        <v>3</v>
      </c>
    </row>
    <row r="167" spans="1:7" ht="16.2" thickBot="1">
      <c r="A167" s="398" t="s">
        <v>187</v>
      </c>
      <c r="B167" s="398"/>
      <c r="C167" s="398"/>
      <c r="D167" s="398"/>
      <c r="E167" s="398"/>
      <c r="F167" s="398"/>
      <c r="G167" s="13"/>
    </row>
    <row r="168" spans="1:7" ht="16.2" thickBot="1">
      <c r="A168" s="398" t="s">
        <v>188</v>
      </c>
      <c r="B168" s="398"/>
      <c r="C168" s="398"/>
      <c r="D168" s="398"/>
      <c r="E168" s="398"/>
      <c r="F168" s="398"/>
      <c r="G168" s="13"/>
    </row>
    <row r="169" spans="1:7" ht="18" customHeight="1" thickBot="1">
      <c r="A169" s="397" t="s">
        <v>24</v>
      </c>
      <c r="B169" s="397"/>
      <c r="C169" s="397" t="s">
        <v>10</v>
      </c>
      <c r="D169" s="397"/>
      <c r="E169" s="397"/>
      <c r="F169" s="397"/>
      <c r="G169" s="397"/>
    </row>
    <row r="170" spans="1:7" ht="16.2" thickBot="1">
      <c r="A170" s="397"/>
      <c r="B170" s="397"/>
      <c r="C170" s="429" t="s">
        <v>11</v>
      </c>
      <c r="D170" s="429"/>
      <c r="E170" s="429"/>
      <c r="F170" s="429"/>
      <c r="G170" s="429"/>
    </row>
    <row r="171" spans="1:7" ht="19.2" thickBot="1">
      <c r="A171" s="397"/>
      <c r="B171" s="397"/>
      <c r="C171" s="3">
        <v>1</v>
      </c>
      <c r="D171" s="3">
        <v>2</v>
      </c>
      <c r="E171" s="3">
        <v>3</v>
      </c>
      <c r="F171" s="17">
        <v>4</v>
      </c>
      <c r="G171" s="17"/>
    </row>
    <row r="172" spans="1:7" ht="15" customHeight="1" thickBot="1">
      <c r="A172" s="488" t="s">
        <v>189</v>
      </c>
      <c r="B172" s="488"/>
      <c r="C172" s="39"/>
      <c r="D172" s="39"/>
      <c r="E172" s="39"/>
      <c r="F172" s="40"/>
      <c r="G172" s="40"/>
    </row>
    <row r="173" spans="1:7" ht="30" customHeight="1" thickBot="1">
      <c r="A173" s="430" t="s">
        <v>190</v>
      </c>
      <c r="B173" s="430"/>
      <c r="C173" s="18"/>
      <c r="D173" s="18"/>
      <c r="E173" s="18"/>
      <c r="F173" s="17"/>
      <c r="G173" s="17"/>
    </row>
    <row r="174" spans="1:7" ht="45" customHeight="1" thickBot="1">
      <c r="A174" s="489" t="s">
        <v>191</v>
      </c>
      <c r="B174" s="489"/>
      <c r="C174" s="18"/>
      <c r="D174" s="18"/>
      <c r="E174" s="18"/>
      <c r="F174" s="17"/>
      <c r="G174" s="17"/>
    </row>
    <row r="175" spans="1:7" ht="28.05" customHeight="1" thickBot="1">
      <c r="A175" s="398" t="s">
        <v>192</v>
      </c>
      <c r="B175" s="398"/>
      <c r="C175" s="18"/>
      <c r="D175" s="18"/>
      <c r="E175" s="18"/>
      <c r="F175" s="41"/>
      <c r="G175" s="41"/>
    </row>
    <row r="176" spans="1:7" ht="15" customHeight="1" thickBot="1">
      <c r="A176" s="488" t="s">
        <v>193</v>
      </c>
      <c r="B176" s="488"/>
      <c r="C176" s="39"/>
      <c r="D176" s="39"/>
      <c r="E176" s="39"/>
      <c r="F176" s="40"/>
      <c r="G176" s="40"/>
    </row>
    <row r="177" spans="1:7" ht="16.05" customHeight="1" thickBot="1">
      <c r="A177" s="398" t="s">
        <v>194</v>
      </c>
      <c r="B177" s="398"/>
      <c r="C177" s="18"/>
      <c r="D177" s="18"/>
      <c r="E177" s="18"/>
      <c r="F177" s="17"/>
      <c r="G177" s="17"/>
    </row>
    <row r="178" spans="1:7" ht="19.2" thickBot="1">
      <c r="A178" s="397" t="s">
        <v>16</v>
      </c>
      <c r="B178" s="397"/>
      <c r="C178" s="397"/>
      <c r="D178" s="397"/>
      <c r="E178" s="397"/>
      <c r="F178" s="397"/>
      <c r="G178" s="397"/>
    </row>
    <row r="179" spans="1:7" ht="16.2" thickBot="1">
      <c r="A179" s="427"/>
      <c r="B179" s="427"/>
      <c r="C179" s="427"/>
      <c r="D179" s="427"/>
      <c r="E179" s="427"/>
      <c r="F179" s="427"/>
      <c r="G179" s="427"/>
    </row>
    <row r="184" spans="1:7" ht="23.4" thickBot="1">
      <c r="G184" s="105" t="s">
        <v>477</v>
      </c>
    </row>
    <row r="185" spans="1:7" ht="21.6" thickBot="1">
      <c r="A185" s="36" t="s">
        <v>0</v>
      </c>
      <c r="B185" s="401" t="s">
        <v>469</v>
      </c>
      <c r="C185" s="402"/>
      <c r="D185" s="402"/>
      <c r="E185" s="402"/>
      <c r="F185" s="402"/>
      <c r="G185" s="402"/>
    </row>
    <row r="186" spans="1:7" ht="30" customHeight="1" thickBot="1">
      <c r="A186" s="403" t="s">
        <v>2</v>
      </c>
      <c r="B186" s="404"/>
      <c r="C186" s="404"/>
      <c r="D186" s="404"/>
      <c r="E186" s="404"/>
      <c r="F186" s="405"/>
      <c r="G186" s="22" t="s">
        <v>3</v>
      </c>
    </row>
    <row r="187" spans="1:7" ht="31.95" customHeight="1" thickBot="1">
      <c r="A187" s="406" t="s">
        <v>196</v>
      </c>
      <c r="B187" s="407"/>
      <c r="C187" s="407"/>
      <c r="D187" s="407"/>
      <c r="E187" s="407"/>
      <c r="F187" s="408"/>
      <c r="G187" s="12"/>
    </row>
    <row r="188" spans="1:7" ht="16.2" thickBot="1">
      <c r="A188" s="406" t="s">
        <v>197</v>
      </c>
      <c r="B188" s="407"/>
      <c r="C188" s="407"/>
      <c r="D188" s="407"/>
      <c r="E188" s="407"/>
      <c r="F188" s="408"/>
      <c r="G188" s="12"/>
    </row>
    <row r="189" spans="1:7" ht="16.2" thickBot="1">
      <c r="A189" s="406" t="s">
        <v>198</v>
      </c>
      <c r="B189" s="407"/>
      <c r="C189" s="407"/>
      <c r="D189" s="407"/>
      <c r="E189" s="407"/>
      <c r="F189" s="408"/>
      <c r="G189" s="12"/>
    </row>
    <row r="190" spans="1:7" ht="16.2" thickBot="1">
      <c r="A190" s="406" t="s">
        <v>199</v>
      </c>
      <c r="B190" s="407"/>
      <c r="C190" s="407"/>
      <c r="D190" s="407"/>
      <c r="E190" s="407"/>
      <c r="F190" s="408"/>
      <c r="G190" s="12"/>
    </row>
    <row r="191" spans="1:7" ht="18" customHeight="1">
      <c r="A191" s="420" t="s">
        <v>24</v>
      </c>
      <c r="B191" s="422"/>
      <c r="C191" s="420" t="s">
        <v>10</v>
      </c>
      <c r="D191" s="421"/>
      <c r="E191" s="421"/>
      <c r="F191" s="421"/>
      <c r="G191" s="422"/>
    </row>
    <row r="192" spans="1:7" ht="16.2" thickBot="1">
      <c r="A192" s="438"/>
      <c r="B192" s="439"/>
      <c r="C192" s="443" t="s">
        <v>11</v>
      </c>
      <c r="D192" s="444"/>
      <c r="E192" s="444"/>
      <c r="F192" s="444"/>
      <c r="G192" s="445"/>
    </row>
    <row r="193" spans="1:7" ht="19.2" thickBot="1">
      <c r="A193" s="440"/>
      <c r="B193" s="441"/>
      <c r="C193" s="2">
        <v>1</v>
      </c>
      <c r="D193" s="2">
        <v>2</v>
      </c>
      <c r="E193" s="2">
        <v>3</v>
      </c>
      <c r="F193" s="17">
        <v>4</v>
      </c>
      <c r="G193" s="17"/>
    </row>
    <row r="194" spans="1:7" ht="37.049999999999997" customHeight="1" thickBot="1">
      <c r="A194" s="406" t="s">
        <v>200</v>
      </c>
      <c r="B194" s="408"/>
      <c r="C194" s="4"/>
      <c r="D194" s="4"/>
      <c r="E194" s="4"/>
      <c r="F194" s="18"/>
      <c r="G194" s="18"/>
    </row>
    <row r="195" spans="1:7" ht="40.950000000000003" customHeight="1" thickBot="1">
      <c r="A195" s="486" t="s">
        <v>201</v>
      </c>
      <c r="B195" s="487"/>
      <c r="C195" s="19"/>
      <c r="D195" s="19"/>
      <c r="E195" s="19"/>
      <c r="F195" s="18"/>
      <c r="G195" s="18"/>
    </row>
    <row r="196" spans="1:7" ht="40.950000000000003" customHeight="1" thickBot="1">
      <c r="A196" s="486" t="s">
        <v>202</v>
      </c>
      <c r="B196" s="487"/>
      <c r="C196" s="19"/>
      <c r="D196" s="19"/>
      <c r="E196" s="19"/>
      <c r="F196" s="18"/>
      <c r="G196" s="18"/>
    </row>
    <row r="197" spans="1:7" ht="16.2" thickBot="1">
      <c r="A197" s="461" t="s">
        <v>203</v>
      </c>
      <c r="B197" s="462"/>
      <c r="C197" s="4"/>
      <c r="D197" s="4"/>
      <c r="E197" s="4"/>
      <c r="F197" s="18"/>
      <c r="G197" s="18"/>
    </row>
    <row r="198" spans="1:7" ht="43.95" customHeight="1" thickBot="1">
      <c r="A198" s="406" t="s">
        <v>204</v>
      </c>
      <c r="B198" s="408"/>
      <c r="C198" s="4"/>
      <c r="D198" s="4"/>
      <c r="E198" s="4"/>
      <c r="F198" s="18"/>
      <c r="G198" s="18"/>
    </row>
    <row r="199" spans="1:7">
      <c r="A199" s="448" t="s">
        <v>205</v>
      </c>
      <c r="B199" s="449"/>
      <c r="C199" s="25"/>
      <c r="D199" s="25"/>
      <c r="E199" s="25"/>
      <c r="F199" s="25"/>
      <c r="G199" s="25"/>
    </row>
    <row r="200" spans="1:7">
      <c r="A200" s="464" t="s">
        <v>206</v>
      </c>
      <c r="B200" s="465"/>
      <c r="C200" s="28"/>
      <c r="D200" s="28"/>
      <c r="E200" s="28"/>
      <c r="F200" s="28"/>
      <c r="G200" s="28"/>
    </row>
    <row r="201" spans="1:7">
      <c r="A201" s="464" t="s">
        <v>207</v>
      </c>
      <c r="B201" s="465"/>
      <c r="C201" s="28"/>
      <c r="D201" s="28"/>
      <c r="E201" s="28"/>
      <c r="F201" s="28"/>
      <c r="G201" s="28"/>
    </row>
    <row r="202" spans="1:7">
      <c r="A202" s="464" t="s">
        <v>208</v>
      </c>
      <c r="B202" s="465"/>
      <c r="C202" s="28"/>
      <c r="D202" s="28"/>
      <c r="E202" s="28"/>
      <c r="F202" s="28"/>
      <c r="G202" s="28"/>
    </row>
    <row r="203" spans="1:7" ht="25.95" customHeight="1" thickBot="1">
      <c r="A203" s="450" t="s">
        <v>209</v>
      </c>
      <c r="B203" s="451"/>
      <c r="C203" s="26"/>
      <c r="D203" s="26"/>
      <c r="E203" s="26"/>
      <c r="F203" s="26"/>
      <c r="G203" s="26"/>
    </row>
    <row r="204" spans="1:7" ht="16.2" thickBot="1">
      <c r="A204" s="461" t="s">
        <v>210</v>
      </c>
      <c r="B204" s="462"/>
      <c r="C204" s="4"/>
      <c r="D204" s="4"/>
      <c r="E204" s="4"/>
      <c r="F204" s="18"/>
      <c r="G204" s="18"/>
    </row>
    <row r="205" spans="1:7" ht="16.2" thickBot="1">
      <c r="A205" s="406" t="s">
        <v>211</v>
      </c>
      <c r="B205" s="408"/>
      <c r="C205" s="4"/>
      <c r="D205" s="4"/>
      <c r="E205" s="4"/>
      <c r="F205" s="18"/>
      <c r="G205" s="18"/>
    </row>
    <row r="206" spans="1:7" ht="19.2" thickBot="1">
      <c r="A206" s="403" t="s">
        <v>16</v>
      </c>
      <c r="B206" s="404"/>
      <c r="C206" s="404"/>
      <c r="D206" s="404"/>
      <c r="E206" s="404"/>
      <c r="F206" s="404"/>
      <c r="G206" s="405"/>
    </row>
    <row r="207" spans="1:7" ht="16.2" thickBot="1">
      <c r="A207" s="446"/>
      <c r="B207" s="447"/>
      <c r="C207" s="447"/>
      <c r="D207" s="447"/>
      <c r="E207" s="447"/>
      <c r="F207" s="447"/>
      <c r="G207" s="452"/>
    </row>
    <row r="212" spans="1:7" ht="23.4" thickBot="1">
      <c r="G212" s="105" t="s">
        <v>477</v>
      </c>
    </row>
    <row r="213" spans="1:7" ht="21.6" thickBot="1">
      <c r="A213" s="36" t="s">
        <v>0</v>
      </c>
      <c r="B213" s="401" t="s">
        <v>470</v>
      </c>
      <c r="C213" s="402"/>
      <c r="D213" s="402"/>
      <c r="E213" s="402"/>
      <c r="F213" s="402"/>
      <c r="G213" s="402"/>
    </row>
    <row r="214" spans="1:7" ht="28.95" customHeight="1" thickBot="1">
      <c r="A214" s="397" t="s">
        <v>2</v>
      </c>
      <c r="B214" s="397"/>
      <c r="C214" s="397"/>
      <c r="D214" s="397"/>
      <c r="E214" s="397"/>
      <c r="F214" s="397"/>
      <c r="G214" s="22" t="s">
        <v>3</v>
      </c>
    </row>
    <row r="215" spans="1:7" ht="31.05" customHeight="1" thickBot="1">
      <c r="A215" s="398" t="s">
        <v>213</v>
      </c>
      <c r="B215" s="398"/>
      <c r="C215" s="398"/>
      <c r="D215" s="398"/>
      <c r="E215" s="398"/>
      <c r="F215" s="398"/>
      <c r="G215" s="13"/>
    </row>
    <row r="216" spans="1:7" ht="31.05" customHeight="1" thickBot="1">
      <c r="A216" s="398" t="s">
        <v>214</v>
      </c>
      <c r="B216" s="398"/>
      <c r="C216" s="398"/>
      <c r="D216" s="398"/>
      <c r="E216" s="398"/>
      <c r="F216" s="398"/>
      <c r="G216" s="13"/>
    </row>
    <row r="217" spans="1:7" ht="18" customHeight="1" thickBot="1">
      <c r="A217" s="397" t="s">
        <v>24</v>
      </c>
      <c r="B217" s="397"/>
      <c r="C217" s="434" t="s">
        <v>10</v>
      </c>
      <c r="D217" s="434"/>
      <c r="E217" s="434"/>
      <c r="F217" s="434"/>
      <c r="G217" s="434"/>
    </row>
    <row r="218" spans="1:7" ht="16.2" thickBot="1">
      <c r="A218" s="397"/>
      <c r="B218" s="397"/>
      <c r="C218" s="435" t="s">
        <v>11</v>
      </c>
      <c r="D218" s="435"/>
      <c r="E218" s="435"/>
      <c r="F218" s="435"/>
      <c r="G218" s="435"/>
    </row>
    <row r="219" spans="1:7" ht="19.2" thickBot="1">
      <c r="A219" s="397"/>
      <c r="B219" s="397"/>
      <c r="C219" s="3">
        <v>1</v>
      </c>
      <c r="D219" s="3">
        <v>2</v>
      </c>
      <c r="E219" s="3">
        <v>3</v>
      </c>
      <c r="F219" s="397">
        <v>4</v>
      </c>
      <c r="G219" s="397"/>
    </row>
    <row r="220" spans="1:7" ht="48" customHeight="1" thickBot="1">
      <c r="A220" s="430" t="s">
        <v>215</v>
      </c>
      <c r="B220" s="430"/>
      <c r="C220" s="18"/>
      <c r="D220" s="18"/>
      <c r="E220" s="18"/>
      <c r="F220" s="428"/>
      <c r="G220" s="428"/>
    </row>
    <row r="221" spans="1:7" ht="16.2" thickBot="1">
      <c r="A221" s="428"/>
      <c r="B221" s="428"/>
      <c r="C221" s="18"/>
      <c r="D221" s="18"/>
      <c r="E221" s="18"/>
      <c r="F221" s="428"/>
      <c r="G221" s="428"/>
    </row>
    <row r="222" spans="1:7" ht="19.2" thickBot="1">
      <c r="A222" s="397" t="s">
        <v>16</v>
      </c>
      <c r="B222" s="397"/>
      <c r="C222" s="397"/>
      <c r="D222" s="397"/>
      <c r="E222" s="397"/>
      <c r="F222" s="397"/>
      <c r="G222" s="397"/>
    </row>
    <row r="223" spans="1:7" ht="16.2" thickBot="1">
      <c r="A223" s="427"/>
      <c r="B223" s="427"/>
      <c r="C223" s="427"/>
      <c r="D223" s="427"/>
      <c r="E223" s="427"/>
      <c r="F223" s="427"/>
      <c r="G223" s="427"/>
    </row>
    <row r="228" spans="1:7" ht="23.4" thickBot="1">
      <c r="G228" s="105" t="s">
        <v>477</v>
      </c>
    </row>
    <row r="229" spans="1:7" ht="21.6" thickBot="1">
      <c r="A229" s="36" t="s">
        <v>0</v>
      </c>
      <c r="B229" s="401" t="s">
        <v>471</v>
      </c>
      <c r="C229" s="402"/>
      <c r="D229" s="402"/>
      <c r="E229" s="402"/>
      <c r="F229" s="402"/>
      <c r="G229" s="402"/>
    </row>
    <row r="230" spans="1:7" ht="31.95" customHeight="1" thickBot="1">
      <c r="A230" s="403" t="s">
        <v>2</v>
      </c>
      <c r="B230" s="404"/>
      <c r="C230" s="404"/>
      <c r="D230" s="404"/>
      <c r="E230" s="404"/>
      <c r="F230" s="405"/>
      <c r="G230" s="22" t="s">
        <v>3</v>
      </c>
    </row>
    <row r="231" spans="1:7" ht="16.2" thickBot="1">
      <c r="A231" s="406" t="s">
        <v>217</v>
      </c>
      <c r="B231" s="407"/>
      <c r="C231" s="407"/>
      <c r="D231" s="407"/>
      <c r="E231" s="407"/>
      <c r="F231" s="408"/>
      <c r="G231" s="12"/>
    </row>
    <row r="232" spans="1:7" ht="16.2" thickBot="1">
      <c r="A232" s="406" t="s">
        <v>218</v>
      </c>
      <c r="B232" s="407"/>
      <c r="C232" s="407"/>
      <c r="D232" s="407"/>
      <c r="E232" s="407"/>
      <c r="F232" s="408"/>
      <c r="G232" s="12"/>
    </row>
    <row r="233" spans="1:7" ht="16.2" thickBot="1">
      <c r="A233" s="406" t="s">
        <v>219</v>
      </c>
      <c r="B233" s="407"/>
      <c r="C233" s="407"/>
      <c r="D233" s="407"/>
      <c r="E233" s="407"/>
      <c r="F233" s="408"/>
      <c r="G233" s="12"/>
    </row>
    <row r="234" spans="1:7" ht="16.2" thickBot="1">
      <c r="A234" s="406" t="s">
        <v>220</v>
      </c>
      <c r="B234" s="407"/>
      <c r="C234" s="407"/>
      <c r="D234" s="407"/>
      <c r="E234" s="407"/>
      <c r="F234" s="408"/>
      <c r="G234" s="12"/>
    </row>
    <row r="235" spans="1:7" ht="16.2" thickBot="1">
      <c r="A235" s="406" t="s">
        <v>221</v>
      </c>
      <c r="B235" s="407"/>
      <c r="C235" s="407"/>
      <c r="D235" s="407"/>
      <c r="E235" s="407"/>
      <c r="F235" s="408"/>
      <c r="G235" s="12"/>
    </row>
    <row r="236" spans="1:7" ht="16.2" thickBot="1">
      <c r="A236" s="406" t="s">
        <v>222</v>
      </c>
      <c r="B236" s="407"/>
      <c r="C236" s="407"/>
      <c r="D236" s="407"/>
      <c r="E236" s="407"/>
      <c r="F236" s="408"/>
      <c r="G236" s="12"/>
    </row>
    <row r="237" spans="1:7" ht="18.600000000000001">
      <c r="A237" s="420" t="s">
        <v>24</v>
      </c>
      <c r="B237" s="422"/>
      <c r="C237" s="420" t="s">
        <v>10</v>
      </c>
      <c r="D237" s="421"/>
      <c r="E237" s="421"/>
      <c r="F237" s="421"/>
      <c r="G237" s="422"/>
    </row>
    <row r="238" spans="1:7" ht="16.2" thickBot="1">
      <c r="A238" s="438"/>
      <c r="B238" s="439"/>
      <c r="C238" s="443" t="s">
        <v>11</v>
      </c>
      <c r="D238" s="444"/>
      <c r="E238" s="444"/>
      <c r="F238" s="444"/>
      <c r="G238" s="445"/>
    </row>
    <row r="239" spans="1:7" ht="19.2" thickBot="1">
      <c r="A239" s="440"/>
      <c r="B239" s="441"/>
      <c r="C239" s="2">
        <v>1</v>
      </c>
      <c r="D239" s="2">
        <v>2</v>
      </c>
      <c r="E239" s="2">
        <v>3</v>
      </c>
      <c r="F239" s="17">
        <v>4</v>
      </c>
      <c r="G239" s="17"/>
    </row>
    <row r="240" spans="1:7" ht="28.95" customHeight="1">
      <c r="A240" s="484" t="s">
        <v>223</v>
      </c>
      <c r="B240" s="485"/>
      <c r="C240" s="42"/>
      <c r="D240" s="42"/>
      <c r="E240" s="42"/>
      <c r="F240" s="42"/>
      <c r="G240" s="42"/>
    </row>
    <row r="241" spans="1:7" ht="28.95" customHeight="1">
      <c r="A241" s="480" t="s">
        <v>291</v>
      </c>
      <c r="B241" s="481"/>
      <c r="C241" s="43"/>
      <c r="D241" s="43"/>
      <c r="E241" s="43"/>
      <c r="F241" s="43"/>
      <c r="G241" s="43"/>
    </row>
    <row r="242" spans="1:7" ht="28.95" customHeight="1" thickBot="1">
      <c r="A242" s="482" t="s">
        <v>224</v>
      </c>
      <c r="B242" s="483"/>
      <c r="C242" s="26"/>
      <c r="D242" s="26"/>
      <c r="E242" s="26"/>
      <c r="F242" s="26"/>
      <c r="G242" s="26"/>
    </row>
    <row r="243" spans="1:7" ht="28.95" customHeight="1" thickBot="1">
      <c r="A243" s="406" t="s">
        <v>225</v>
      </c>
      <c r="B243" s="408"/>
      <c r="C243" s="4"/>
      <c r="D243" s="4"/>
      <c r="E243" s="4"/>
      <c r="F243" s="18"/>
      <c r="G243" s="18"/>
    </row>
    <row r="244" spans="1:7" ht="28.95" customHeight="1" thickBot="1">
      <c r="A244" s="406" t="s">
        <v>226</v>
      </c>
      <c r="B244" s="408"/>
      <c r="C244" s="4"/>
      <c r="D244" s="4"/>
      <c r="E244" s="4"/>
      <c r="F244" s="18"/>
      <c r="G244" s="18"/>
    </row>
    <row r="245" spans="1:7" ht="43.95" customHeight="1" thickBot="1">
      <c r="A245" s="406" t="s">
        <v>227</v>
      </c>
      <c r="B245" s="408"/>
      <c r="C245" s="4"/>
      <c r="D245" s="4"/>
      <c r="E245" s="4"/>
      <c r="F245" s="18"/>
      <c r="G245" s="18"/>
    </row>
    <row r="246" spans="1:7" ht="28.95" customHeight="1" thickBot="1">
      <c r="A246" s="406" t="s">
        <v>228</v>
      </c>
      <c r="B246" s="408"/>
      <c r="C246" s="4"/>
      <c r="D246" s="4"/>
      <c r="E246" s="4"/>
      <c r="F246" s="18"/>
      <c r="G246" s="18"/>
    </row>
    <row r="247" spans="1:7" ht="16.2" thickBot="1">
      <c r="A247" s="436"/>
      <c r="B247" s="437"/>
      <c r="C247" s="4"/>
      <c r="D247" s="4"/>
      <c r="E247" s="4"/>
      <c r="F247" s="18"/>
      <c r="G247" s="18"/>
    </row>
    <row r="248" spans="1:7" ht="19.2" thickBot="1">
      <c r="A248" s="403" t="s">
        <v>16</v>
      </c>
      <c r="B248" s="404"/>
      <c r="C248" s="404"/>
      <c r="D248" s="404"/>
      <c r="E248" s="404"/>
      <c r="F248" s="404"/>
      <c r="G248" s="405"/>
    </row>
    <row r="249" spans="1:7" ht="48" customHeight="1" thickBot="1">
      <c r="A249" s="446"/>
      <c r="B249" s="447"/>
      <c r="C249" s="447"/>
      <c r="D249" s="447"/>
      <c r="E249" s="447"/>
      <c r="F249" s="447"/>
      <c r="G249" s="452"/>
    </row>
  </sheetData>
  <mergeCells count="201">
    <mergeCell ref="A109:F109"/>
    <mergeCell ref="A110:F110"/>
    <mergeCell ref="A111:F111"/>
    <mergeCell ref="A112:F112"/>
    <mergeCell ref="A113:F113"/>
    <mergeCell ref="A8:F8"/>
    <mergeCell ref="A9:F9"/>
    <mergeCell ref="A10:B12"/>
    <mergeCell ref="C10:G10"/>
    <mergeCell ref="C11:G11"/>
    <mergeCell ref="A13:B13"/>
    <mergeCell ref="A33:F33"/>
    <mergeCell ref="A40:B42"/>
    <mergeCell ref="C40:G40"/>
    <mergeCell ref="C41:G41"/>
    <mergeCell ref="A43:B43"/>
    <mergeCell ref="A44:B44"/>
    <mergeCell ref="A45:B45"/>
    <mergeCell ref="A34:F34"/>
    <mergeCell ref="A35:F35"/>
    <mergeCell ref="A36:F36"/>
    <mergeCell ref="A37:F37"/>
    <mergeCell ref="A38:F38"/>
    <mergeCell ref="A39:F39"/>
    <mergeCell ref="A3:A4"/>
    <mergeCell ref="B3:G4"/>
    <mergeCell ref="A5:F5"/>
    <mergeCell ref="A6:F6"/>
    <mergeCell ref="A7:F7"/>
    <mergeCell ref="A20:B20"/>
    <mergeCell ref="A23:G23"/>
    <mergeCell ref="A24:G24"/>
    <mergeCell ref="A31:A32"/>
    <mergeCell ref="B31:G32"/>
    <mergeCell ref="A14:B14"/>
    <mergeCell ref="A15:B15"/>
    <mergeCell ref="A16:B16"/>
    <mergeCell ref="A17:B17"/>
    <mergeCell ref="A18:B18"/>
    <mergeCell ref="A19:B19"/>
    <mergeCell ref="A21:B21"/>
    <mergeCell ref="A22:B22"/>
    <mergeCell ref="A52:G52"/>
    <mergeCell ref="A58:A59"/>
    <mergeCell ref="B58:G59"/>
    <mergeCell ref="A60:F60"/>
    <mergeCell ref="A61:F61"/>
    <mergeCell ref="A62:F62"/>
    <mergeCell ref="A46:B46"/>
    <mergeCell ref="A47:B47"/>
    <mergeCell ref="A48:B48"/>
    <mergeCell ref="A49:B49"/>
    <mergeCell ref="A50:B50"/>
    <mergeCell ref="A51:G51"/>
    <mergeCell ref="A69:B69"/>
    <mergeCell ref="A70:B70"/>
    <mergeCell ref="A71:B71"/>
    <mergeCell ref="A72:B72"/>
    <mergeCell ref="A73:B73"/>
    <mergeCell ref="A74:B74"/>
    <mergeCell ref="A63:F63"/>
    <mergeCell ref="A64:B66"/>
    <mergeCell ref="C64:G64"/>
    <mergeCell ref="C65:G65"/>
    <mergeCell ref="A67:B67"/>
    <mergeCell ref="A68:B68"/>
    <mergeCell ref="A84:F84"/>
    <mergeCell ref="A85:F85"/>
    <mergeCell ref="A86:F86"/>
    <mergeCell ref="A75:G75"/>
    <mergeCell ref="A76:G76"/>
    <mergeCell ref="B81:G81"/>
    <mergeCell ref="A82:F82"/>
    <mergeCell ref="A83:F83"/>
    <mergeCell ref="A114:F114"/>
    <mergeCell ref="A88:F88"/>
    <mergeCell ref="A89:F89"/>
    <mergeCell ref="A94:B94"/>
    <mergeCell ref="A95:B95"/>
    <mergeCell ref="A90:B92"/>
    <mergeCell ref="C90:G90"/>
    <mergeCell ref="C91:G91"/>
    <mergeCell ref="A93:B93"/>
    <mergeCell ref="A100:B100"/>
    <mergeCell ref="A96:B96"/>
    <mergeCell ref="A97:B97"/>
    <mergeCell ref="A98:B98"/>
    <mergeCell ref="A99:B99"/>
    <mergeCell ref="E87:F87"/>
    <mergeCell ref="A87:D87"/>
    <mergeCell ref="A129:B129"/>
    <mergeCell ref="A130:B130"/>
    <mergeCell ref="A131:G131"/>
    <mergeCell ref="A132:G132"/>
    <mergeCell ref="A101:B101"/>
    <mergeCell ref="A102:G102"/>
    <mergeCell ref="A103:G103"/>
    <mergeCell ref="B145:G145"/>
    <mergeCell ref="A146:F146"/>
    <mergeCell ref="A115:F115"/>
    <mergeCell ref="A121:B123"/>
    <mergeCell ref="C121:G121"/>
    <mergeCell ref="C122:G122"/>
    <mergeCell ref="A124:B124"/>
    <mergeCell ref="A127:B127"/>
    <mergeCell ref="A128:B128"/>
    <mergeCell ref="A116:F116"/>
    <mergeCell ref="A117:G117"/>
    <mergeCell ref="D118:F118"/>
    <mergeCell ref="D119:F119"/>
    <mergeCell ref="D120:F120"/>
    <mergeCell ref="A125:B125"/>
    <mergeCell ref="B107:G107"/>
    <mergeCell ref="A108:F108"/>
    <mergeCell ref="A147:F147"/>
    <mergeCell ref="A148:F148"/>
    <mergeCell ref="A155:B155"/>
    <mergeCell ref="A156:B156"/>
    <mergeCell ref="A157:B157"/>
    <mergeCell ref="A158:B158"/>
    <mergeCell ref="A159:G159"/>
    <mergeCell ref="A160:G160"/>
    <mergeCell ref="A149:F149"/>
    <mergeCell ref="A150:B152"/>
    <mergeCell ref="C150:G150"/>
    <mergeCell ref="C151:G151"/>
    <mergeCell ref="A153:B153"/>
    <mergeCell ref="A154:B154"/>
    <mergeCell ref="A172:B172"/>
    <mergeCell ref="A173:B173"/>
    <mergeCell ref="A174:B174"/>
    <mergeCell ref="A175:B175"/>
    <mergeCell ref="A176:B176"/>
    <mergeCell ref="A177:B177"/>
    <mergeCell ref="B165:G165"/>
    <mergeCell ref="A166:F166"/>
    <mergeCell ref="A167:F167"/>
    <mergeCell ref="A168:F168"/>
    <mergeCell ref="A169:B171"/>
    <mergeCell ref="C169:G169"/>
    <mergeCell ref="C170:G170"/>
    <mergeCell ref="A189:F189"/>
    <mergeCell ref="A190:F190"/>
    <mergeCell ref="A191:B193"/>
    <mergeCell ref="C191:G191"/>
    <mergeCell ref="C192:G192"/>
    <mergeCell ref="A194:B194"/>
    <mergeCell ref="A178:G178"/>
    <mergeCell ref="A179:G179"/>
    <mergeCell ref="B185:G185"/>
    <mergeCell ref="A186:F186"/>
    <mergeCell ref="A187:F187"/>
    <mergeCell ref="A188:F188"/>
    <mergeCell ref="A201:B201"/>
    <mergeCell ref="A202:B202"/>
    <mergeCell ref="A203:B203"/>
    <mergeCell ref="A204:B204"/>
    <mergeCell ref="A205:B205"/>
    <mergeCell ref="A206:G206"/>
    <mergeCell ref="A195:B195"/>
    <mergeCell ref="A196:B196"/>
    <mergeCell ref="A197:B197"/>
    <mergeCell ref="A198:B198"/>
    <mergeCell ref="A199:B199"/>
    <mergeCell ref="A200:B200"/>
    <mergeCell ref="A220:B220"/>
    <mergeCell ref="F220:G220"/>
    <mergeCell ref="A221:B221"/>
    <mergeCell ref="F221:G221"/>
    <mergeCell ref="A222:G222"/>
    <mergeCell ref="A223:G223"/>
    <mergeCell ref="A207:G207"/>
    <mergeCell ref="B213:G213"/>
    <mergeCell ref="A214:F214"/>
    <mergeCell ref="A215:F215"/>
    <mergeCell ref="A216:F216"/>
    <mergeCell ref="A217:B219"/>
    <mergeCell ref="C217:G217"/>
    <mergeCell ref="C218:G218"/>
    <mergeCell ref="F219:G219"/>
    <mergeCell ref="A235:F235"/>
    <mergeCell ref="A236:F236"/>
    <mergeCell ref="A237:B239"/>
    <mergeCell ref="C237:G237"/>
    <mergeCell ref="C238:G238"/>
    <mergeCell ref="A240:B240"/>
    <mergeCell ref="B229:G229"/>
    <mergeCell ref="A230:F230"/>
    <mergeCell ref="A231:F231"/>
    <mergeCell ref="A232:F232"/>
    <mergeCell ref="A233:F233"/>
    <mergeCell ref="A234:F234"/>
    <mergeCell ref="A247:B247"/>
    <mergeCell ref="A248:G248"/>
    <mergeCell ref="A249:G249"/>
    <mergeCell ref="A241:B241"/>
    <mergeCell ref="A242:B242"/>
    <mergeCell ref="A243:B243"/>
    <mergeCell ref="A244:B244"/>
    <mergeCell ref="A245:B245"/>
    <mergeCell ref="A246:B246"/>
  </mergeCells>
  <phoneticPr fontId="13" type="noConversion"/>
  <hyperlinks>
    <hyperlink ref="A13" r:id="rId1" xr:uid="{00000000-0004-0000-0900-000000000000}"/>
    <hyperlink ref="A18" r:id="rId2" xr:uid="{00000000-0004-0000-0900-000001000000}"/>
    <hyperlink ref="A47" r:id="rId3" xr:uid="{00000000-0004-0000-0900-000002000000}"/>
    <hyperlink ref="A48" r:id="rId4" xr:uid="{00000000-0004-0000-0900-000003000000}"/>
    <hyperlink ref="A68" r:id="rId5" xr:uid="{00000000-0004-0000-0900-000004000000}"/>
    <hyperlink ref="A154" r:id="rId6" xr:uid="{00000000-0004-0000-0900-000005000000}"/>
    <hyperlink ref="A173" r:id="rId7" xr:uid="{00000000-0004-0000-0900-000006000000}"/>
    <hyperlink ref="A174" r:id="rId8" xr:uid="{00000000-0004-0000-0900-000007000000}"/>
    <hyperlink ref="A197" r:id="rId9" xr:uid="{00000000-0004-0000-0900-000008000000}"/>
    <hyperlink ref="A204" r:id="rId10" xr:uid="{00000000-0004-0000-0900-000009000000}"/>
    <hyperlink ref="A220" r:id="rId11" xr:uid="{00000000-0004-0000-0900-00000A000000}"/>
    <hyperlink ref="A88" r:id="rId12" tooltip="accès à l'outil d'évaluation" xr:uid="{00000000-0004-0000-0900-00000B000000}"/>
    <hyperlink ref="B88" r:id="rId13" tooltip="accès à l'outil d'évaluation" display="https://conservatoire.etab.ac-lille.fr/evaluer-la-lecture-orale/" xr:uid="{00000000-0004-0000-0900-00000C000000}"/>
    <hyperlink ref="C88" r:id="rId14" tooltip="accès à l'outil d'évaluation" display="https://conservatoire.etab.ac-lille.fr/evaluer-la-lecture-orale/" xr:uid="{00000000-0004-0000-0900-00000D000000}"/>
    <hyperlink ref="D88" r:id="rId15" tooltip="accès à l'outil d'évaluation" display="https://conservatoire.etab.ac-lille.fr/evaluer-la-lecture-orale/" xr:uid="{00000000-0004-0000-0900-00000E000000}"/>
    <hyperlink ref="E88" r:id="rId16" tooltip="accès à l'outil d'évaluation" display="https://conservatoire.etab.ac-lille.fr/evaluer-la-lecture-orale/" xr:uid="{00000000-0004-0000-0900-00000F000000}"/>
    <hyperlink ref="F88" r:id="rId17" tooltip="accès à l'outil d'évaluation" display="https://conservatoire.etab.ac-lille.fr/evaluer-la-lecture-orale/" xr:uid="{00000000-0004-0000-0900-000010000000}"/>
    <hyperlink ref="A95" r:id="rId18" tooltip="Télécharger le KIT" xr:uid="{00000000-0004-0000-0900-000011000000}"/>
    <hyperlink ref="B95" r:id="rId19" tooltip="Télécharger le KIT" display="https://conservatoire.etab.ac-lille.fr/files/2021/03/Lire-10-kits-pedagogiques-ok.pdf" xr:uid="{00000000-0004-0000-0900-000012000000}"/>
    <hyperlink ref="A96" r:id="rId20" tooltip="Télécharger le KIT" xr:uid="{00000000-0004-0000-0900-000013000000}"/>
    <hyperlink ref="B96" r:id="rId21" tooltip="Télécharger le KIT" display="https://conservatoire.etab.ac-lille.fr/files/2021/03/Lire-10-kits-pedagogiques-ok.pdf" xr:uid="{00000000-0004-0000-0900-000014000000}"/>
    <hyperlink ref="A97" r:id="rId22" tooltip="Télécharger le KIT" xr:uid="{00000000-0004-0000-0900-000015000000}"/>
    <hyperlink ref="B97" r:id="rId23" tooltip="Télécharger le KIT" display="https://conservatoire.etab.ac-lille.fr/files/2021/03/Lire-10-kits-pedagogiques-ok.pdf" xr:uid="{00000000-0004-0000-0900-000016000000}"/>
    <hyperlink ref="A98" r:id="rId24" tooltip="Télécharger le KIT" xr:uid="{00000000-0004-0000-0900-000017000000}"/>
    <hyperlink ref="B98" r:id="rId25" tooltip="Télécharger le KIT" display="https://conservatoire.etab.ac-lille.fr/files/2021/03/Lire-10-kits-pedagogiques-ok.pdf" xr:uid="{00000000-0004-0000-0900-000018000000}"/>
    <hyperlink ref="A99" r:id="rId26" tooltip="Accès à la ressource" xr:uid="{00000000-0004-0000-0900-000019000000}"/>
    <hyperlink ref="B99" r:id="rId27" tooltip="Accès à la ressource" display="https://www.reseau-canope.fr/cap-ecole-inclusive/amenager-et-adapter/fiche-adaptation/proposer-une-version-audio-dun-texte.html" xr:uid="{00000000-0004-0000-0900-00001A000000}"/>
    <hyperlink ref="A100" r:id="rId28" tooltip="Accès à la ressource" xr:uid="{00000000-0004-0000-0900-00001B000000}"/>
    <hyperlink ref="B100" r:id="rId29" tooltip="Accès à la ressource" display="https://cache.media.eduscol.education.fr/file/Lecture_Comprehension_ecrit/87/6/RA16_C3_FRA_04_lect_comp_strat_N.D_612876.pdf" xr:uid="{00000000-0004-0000-0900-00001C000000}"/>
    <hyperlink ref="B129" r:id="rId30" tooltip="Accès à la ressource" display="https://cache.media.eduscol.education.fr/file/Lecture_Comprehension_ecrit/87/6/RA16_C3_FRA_04_lect_comp_strat_N.D_612876.pdf" xr:uid="{00000000-0004-0000-0900-00001D000000}"/>
    <hyperlink ref="A124" r:id="rId31" xr:uid="{00000000-0004-0000-0900-00001E000000}"/>
    <hyperlink ref="B124" r:id="rId32" display="https://www.reseau-canope.fr/cap-ecole-inclusive/amenager-et-adapter/fiche-adaptation/construction-du-nombre.html" xr:uid="{00000000-0004-0000-0900-00001F000000}"/>
    <hyperlink ref="A125" r:id="rId33" tooltip="un outil de remédiation MHM" xr:uid="{00000000-0004-0000-0900-000020000000}"/>
    <hyperlink ref="B125" r:id="rId34" tooltip="un outil de remédiation MHM" display="https://methodeheuristique.files.wordpress.com/2018/01/plan-urgence-cycle-2.pdf" xr:uid="{00000000-0004-0000-0900-000021000000}"/>
    <hyperlink ref="G1" location="DIB!A1" display="Sommaire" xr:uid="{00000000-0004-0000-0900-000022000000}"/>
    <hyperlink ref="G30" location="DIB!A1" display="Sommaire" xr:uid="{00000000-0004-0000-0900-000023000000}"/>
    <hyperlink ref="G57" location="DIB!A1" display="Sommaire" xr:uid="{00000000-0004-0000-0900-000024000000}"/>
    <hyperlink ref="G80" location="DIB!A1" display="Sommaire" xr:uid="{00000000-0004-0000-0900-000025000000}"/>
    <hyperlink ref="G106" location="DIB!A1" display="Sommaire" xr:uid="{00000000-0004-0000-0900-000026000000}"/>
    <hyperlink ref="G144" location="DIB!A1" display="Sommaire" xr:uid="{00000000-0004-0000-0900-000027000000}"/>
    <hyperlink ref="G164" location="DIB!A1" display="Sommaire" xr:uid="{00000000-0004-0000-0900-000028000000}"/>
    <hyperlink ref="G184" location="DIB!A1" display="Sommaire" xr:uid="{00000000-0004-0000-0900-000029000000}"/>
    <hyperlink ref="G212" location="DIB!A1" display="Sommaire" xr:uid="{00000000-0004-0000-0900-00002A000000}"/>
    <hyperlink ref="G228" location="DIB!A1" display="Sommaire" xr:uid="{00000000-0004-0000-0900-00002B000000}"/>
  </hyperlinks>
  <pageMargins left="0.33333333333333331" right="0.25" top="0.75" bottom="0.75" header="0.3" footer="0.3"/>
  <pageSetup paperSize="9" orientation="portrait" horizontalDpi="4294967292" verticalDpi="4294967292" r:id="rId35"/>
  <headerFooter>
    <oddHeader>&amp;CD / Le fonctionnement cognitif</oddHeader>
  </headerFooter>
  <rowBreaks count="10" manualBreakCount="10">
    <brk id="29" max="16383" man="1"/>
    <brk id="56" max="16383" man="1"/>
    <brk id="79" max="16383" man="1"/>
    <brk id="105" max="16383" man="1"/>
    <brk id="143" max="16383" man="1"/>
    <brk id="163" max="16383" man="1"/>
    <brk id="183" max="16383" man="1"/>
    <brk id="211" max="16383" man="1"/>
    <brk id="227" max="16383" man="1"/>
    <brk id="254" max="16383" man="1"/>
  </rowBreaks>
  <extLst>
    <ext xmlns:mx="http://schemas.microsoft.com/office/mac/excel/2008/main" uri="{64002731-A6B0-56B0-2670-7721B7C09600}">
      <mx:PLV Mode="1"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44"/>
  <sheetViews>
    <sheetView showGridLines="0" view="pageLayout" topLeftCell="A41" workbookViewId="0">
      <selection activeCell="G26" sqref="G26"/>
    </sheetView>
  </sheetViews>
  <sheetFormatPr baseColWidth="10" defaultRowHeight="15.6"/>
  <cols>
    <col min="1" max="1" width="14.5" customWidth="1"/>
    <col min="2" max="2" width="24.5" customWidth="1"/>
    <col min="3" max="7" width="9.296875" customWidth="1"/>
  </cols>
  <sheetData>
    <row r="1" spans="1:7" ht="25.8">
      <c r="A1" s="11" t="s">
        <v>229</v>
      </c>
      <c r="G1" s="105" t="s">
        <v>477</v>
      </c>
    </row>
    <row r="2" spans="1:7" ht="16.2" thickBot="1"/>
    <row r="3" spans="1:7" ht="21.6" thickBot="1">
      <c r="A3" s="35" t="s">
        <v>0</v>
      </c>
      <c r="B3" s="401" t="s">
        <v>230</v>
      </c>
      <c r="C3" s="402"/>
      <c r="D3" s="402"/>
      <c r="E3" s="402"/>
      <c r="F3" s="402"/>
      <c r="G3" s="402"/>
    </row>
    <row r="4" spans="1:7" ht="31.95" customHeight="1" thickBot="1">
      <c r="A4" s="403" t="s">
        <v>2</v>
      </c>
      <c r="B4" s="404"/>
      <c r="C4" s="404"/>
      <c r="D4" s="404"/>
      <c r="E4" s="404"/>
      <c r="F4" s="405"/>
      <c r="G4" s="22" t="s">
        <v>3</v>
      </c>
    </row>
    <row r="5" spans="1:7" ht="16.2" thickBot="1">
      <c r="A5" s="406" t="s">
        <v>231</v>
      </c>
      <c r="B5" s="407"/>
      <c r="C5" s="407"/>
      <c r="D5" s="407"/>
      <c r="E5" s="407"/>
      <c r="F5" s="408"/>
      <c r="G5" s="12"/>
    </row>
    <row r="6" spans="1:7" ht="16.2" thickBot="1">
      <c r="A6" s="406" t="s">
        <v>232</v>
      </c>
      <c r="B6" s="407"/>
      <c r="C6" s="407"/>
      <c r="D6" s="407"/>
      <c r="E6" s="407"/>
      <c r="F6" s="408"/>
      <c r="G6" s="12"/>
    </row>
    <row r="7" spans="1:7" ht="16.2" thickBot="1">
      <c r="A7" s="406" t="s">
        <v>233</v>
      </c>
      <c r="B7" s="407"/>
      <c r="C7" s="407"/>
      <c r="D7" s="407"/>
      <c r="E7" s="407"/>
      <c r="F7" s="408"/>
      <c r="G7" s="12"/>
    </row>
    <row r="8" spans="1:7" ht="18" customHeight="1">
      <c r="A8" s="420" t="s">
        <v>234</v>
      </c>
      <c r="B8" s="422"/>
      <c r="C8" s="420" t="s">
        <v>10</v>
      </c>
      <c r="D8" s="421"/>
      <c r="E8" s="421"/>
      <c r="F8" s="421"/>
      <c r="G8" s="422"/>
    </row>
    <row r="9" spans="1:7" ht="16.2" thickBot="1">
      <c r="A9" s="438"/>
      <c r="B9" s="439"/>
      <c r="C9" s="443" t="s">
        <v>11</v>
      </c>
      <c r="D9" s="444"/>
      <c r="E9" s="444"/>
      <c r="F9" s="444"/>
      <c r="G9" s="445"/>
    </row>
    <row r="10" spans="1:7" ht="19.2" thickBot="1">
      <c r="A10" s="440"/>
      <c r="B10" s="441"/>
      <c r="C10" s="3">
        <v>1</v>
      </c>
      <c r="D10" s="3">
        <v>2</v>
      </c>
      <c r="E10" s="3">
        <v>3</v>
      </c>
      <c r="F10" s="403">
        <v>4</v>
      </c>
      <c r="G10" s="405"/>
    </row>
    <row r="11" spans="1:7" ht="33" customHeight="1" thickBot="1">
      <c r="A11" s="406" t="s">
        <v>235</v>
      </c>
      <c r="B11" s="408"/>
      <c r="C11" s="4"/>
      <c r="D11" s="4"/>
      <c r="E11" s="4"/>
      <c r="F11" s="436"/>
      <c r="G11" s="437"/>
    </row>
    <row r="12" spans="1:7" ht="33" customHeight="1" thickBot="1">
      <c r="A12" s="406" t="s">
        <v>236</v>
      </c>
      <c r="B12" s="408"/>
      <c r="C12" s="4"/>
      <c r="D12" s="4"/>
      <c r="E12" s="4"/>
      <c r="F12" s="436"/>
      <c r="G12" s="437"/>
    </row>
    <row r="13" spans="1:7" ht="45" customHeight="1" thickBot="1">
      <c r="A13" s="406" t="s">
        <v>237</v>
      </c>
      <c r="B13" s="408"/>
      <c r="C13" s="4"/>
      <c r="D13" s="4"/>
      <c r="E13" s="4"/>
      <c r="F13" s="436"/>
      <c r="G13" s="437"/>
    </row>
    <row r="14" spans="1:7" ht="33" customHeight="1" thickBot="1">
      <c r="A14" s="406" t="s">
        <v>238</v>
      </c>
      <c r="B14" s="408"/>
      <c r="C14" s="4"/>
      <c r="D14" s="4"/>
      <c r="E14" s="4"/>
      <c r="F14" s="436"/>
      <c r="G14" s="437"/>
    </row>
    <row r="15" spans="1:7" ht="42" customHeight="1" thickBot="1">
      <c r="A15" s="461" t="s">
        <v>239</v>
      </c>
      <c r="B15" s="462"/>
      <c r="C15" s="4"/>
      <c r="D15" s="4"/>
      <c r="E15" s="4"/>
      <c r="F15" s="436"/>
      <c r="G15" s="437"/>
    </row>
    <row r="16" spans="1:7" ht="46.95" customHeight="1" thickBot="1">
      <c r="A16" s="406" t="s">
        <v>240</v>
      </c>
      <c r="B16" s="408"/>
      <c r="C16" s="4"/>
      <c r="D16" s="4"/>
      <c r="E16" s="4"/>
      <c r="F16" s="436"/>
      <c r="G16" s="437"/>
    </row>
    <row r="17" spans="1:7" ht="33" customHeight="1" thickBot="1">
      <c r="A17" s="406" t="s">
        <v>241</v>
      </c>
      <c r="B17" s="408"/>
      <c r="C17" s="4"/>
      <c r="D17" s="4"/>
      <c r="E17" s="4"/>
      <c r="F17" s="436"/>
      <c r="G17" s="437"/>
    </row>
    <row r="18" spans="1:7" ht="33" customHeight="1" thickBot="1">
      <c r="A18" s="436"/>
      <c r="B18" s="437"/>
      <c r="C18" s="4"/>
      <c r="D18" s="4"/>
      <c r="E18" s="4"/>
      <c r="F18" s="436"/>
      <c r="G18" s="437"/>
    </row>
    <row r="19" spans="1:7" ht="19.2" thickBot="1">
      <c r="A19" s="403" t="s">
        <v>16</v>
      </c>
      <c r="B19" s="404"/>
      <c r="C19" s="404"/>
      <c r="D19" s="404"/>
      <c r="E19" s="404"/>
      <c r="F19" s="404"/>
      <c r="G19" s="405"/>
    </row>
    <row r="20" spans="1:7" ht="48" customHeight="1" thickBot="1">
      <c r="A20" s="446"/>
      <c r="B20" s="447"/>
      <c r="C20" s="447"/>
      <c r="D20" s="447"/>
      <c r="E20" s="447"/>
      <c r="F20" s="447"/>
      <c r="G20" s="452"/>
    </row>
    <row r="26" spans="1:7" ht="23.4" thickBot="1">
      <c r="G26" s="105" t="s">
        <v>477</v>
      </c>
    </row>
    <row r="27" spans="1:7" ht="21.6" thickBot="1">
      <c r="A27" s="35" t="s">
        <v>0</v>
      </c>
      <c r="B27" s="401" t="s">
        <v>242</v>
      </c>
      <c r="C27" s="402"/>
      <c r="D27" s="402"/>
      <c r="E27" s="402"/>
      <c r="F27" s="402"/>
      <c r="G27" s="402"/>
    </row>
    <row r="28" spans="1:7" ht="25.95" customHeight="1" thickBot="1">
      <c r="A28" s="397" t="s">
        <v>2</v>
      </c>
      <c r="B28" s="397"/>
      <c r="C28" s="397"/>
      <c r="D28" s="397"/>
      <c r="E28" s="397"/>
      <c r="F28" s="397"/>
      <c r="G28" s="22" t="s">
        <v>3</v>
      </c>
    </row>
    <row r="29" spans="1:7" ht="16.2" thickBot="1">
      <c r="A29" s="398" t="s">
        <v>243</v>
      </c>
      <c r="B29" s="398"/>
      <c r="C29" s="398"/>
      <c r="D29" s="398"/>
      <c r="E29" s="398"/>
      <c r="F29" s="398"/>
      <c r="G29" s="13"/>
    </row>
    <row r="30" spans="1:7" ht="16.2" thickBot="1">
      <c r="A30" s="398" t="s">
        <v>244</v>
      </c>
      <c r="B30" s="398"/>
      <c r="C30" s="398"/>
      <c r="D30" s="398"/>
      <c r="E30" s="398"/>
      <c r="F30" s="398"/>
      <c r="G30" s="13"/>
    </row>
    <row r="31" spans="1:7" ht="16.2" thickBot="1">
      <c r="A31" s="398" t="s">
        <v>245</v>
      </c>
      <c r="B31" s="398"/>
      <c r="C31" s="398"/>
      <c r="D31" s="398"/>
      <c r="E31" s="398"/>
      <c r="F31" s="398"/>
      <c r="G31" s="13"/>
    </row>
    <row r="32" spans="1:7" ht="16.2" thickBot="1">
      <c r="A32" s="398" t="s">
        <v>246</v>
      </c>
      <c r="B32" s="398"/>
      <c r="C32" s="398"/>
      <c r="D32" s="398"/>
      <c r="E32" s="398"/>
      <c r="F32" s="398"/>
      <c r="G32" s="13"/>
    </row>
    <row r="33" spans="1:7" ht="16.2" thickBot="1">
      <c r="A33" s="398" t="s">
        <v>247</v>
      </c>
      <c r="B33" s="398"/>
      <c r="C33" s="398"/>
      <c r="D33" s="398"/>
      <c r="E33" s="398"/>
      <c r="F33" s="398"/>
      <c r="G33" s="13"/>
    </row>
    <row r="34" spans="1:7" ht="18" customHeight="1" thickBot="1">
      <c r="A34" s="397" t="s">
        <v>234</v>
      </c>
      <c r="B34" s="397"/>
      <c r="C34" s="434" t="s">
        <v>10</v>
      </c>
      <c r="D34" s="434"/>
      <c r="E34" s="434"/>
      <c r="F34" s="434"/>
      <c r="G34" s="434"/>
    </row>
    <row r="35" spans="1:7" ht="16.2" thickBot="1">
      <c r="A35" s="397"/>
      <c r="B35" s="397"/>
      <c r="C35" s="435" t="s">
        <v>11</v>
      </c>
      <c r="D35" s="435"/>
      <c r="E35" s="435"/>
      <c r="F35" s="435"/>
      <c r="G35" s="435"/>
    </row>
    <row r="36" spans="1:7" ht="19.2" thickBot="1">
      <c r="A36" s="397"/>
      <c r="B36" s="397"/>
      <c r="C36" s="3">
        <v>1</v>
      </c>
      <c r="D36" s="3">
        <v>2</v>
      </c>
      <c r="E36" s="3">
        <v>3</v>
      </c>
      <c r="F36" s="17">
        <v>4</v>
      </c>
      <c r="G36" s="17"/>
    </row>
    <row r="37" spans="1:7" ht="28.95" customHeight="1" thickBot="1">
      <c r="A37" s="398" t="s">
        <v>248</v>
      </c>
      <c r="B37" s="398"/>
      <c r="C37" s="18"/>
      <c r="D37" s="18"/>
      <c r="E37" s="18"/>
      <c r="F37" s="18"/>
      <c r="G37" s="18"/>
    </row>
    <row r="38" spans="1:7" ht="28.95" customHeight="1" thickBot="1">
      <c r="A38" s="430" t="s">
        <v>249</v>
      </c>
      <c r="B38" s="430"/>
      <c r="C38" s="18"/>
      <c r="D38" s="18"/>
      <c r="E38" s="18"/>
      <c r="F38" s="18"/>
      <c r="G38" s="18"/>
    </row>
    <row r="39" spans="1:7" ht="28.95" customHeight="1" thickBot="1">
      <c r="A39" s="398" t="s">
        <v>250</v>
      </c>
      <c r="B39" s="398"/>
      <c r="C39" s="18"/>
      <c r="D39" s="18"/>
      <c r="E39" s="18"/>
      <c r="F39" s="18"/>
      <c r="G39" s="18"/>
    </row>
    <row r="40" spans="1:7" ht="46.05" customHeight="1" thickBot="1">
      <c r="A40" s="398" t="s">
        <v>251</v>
      </c>
      <c r="B40" s="398"/>
      <c r="C40" s="18"/>
      <c r="D40" s="18"/>
      <c r="E40" s="18"/>
      <c r="F40" s="18"/>
      <c r="G40" s="18"/>
    </row>
    <row r="41" spans="1:7" ht="43.95" customHeight="1" thickBot="1">
      <c r="A41" s="398" t="s">
        <v>252</v>
      </c>
      <c r="B41" s="398"/>
      <c r="C41" s="18"/>
      <c r="D41" s="18"/>
      <c r="E41" s="18"/>
      <c r="F41" s="18"/>
      <c r="G41" s="18"/>
    </row>
    <row r="42" spans="1:7" ht="28.95" customHeight="1" thickBot="1">
      <c r="A42" s="428"/>
      <c r="B42" s="428"/>
      <c r="C42" s="18"/>
      <c r="D42" s="18"/>
      <c r="E42" s="18"/>
      <c r="F42" s="18"/>
      <c r="G42" s="18"/>
    </row>
    <row r="43" spans="1:7" ht="19.2" thickBot="1">
      <c r="A43" s="397" t="s">
        <v>16</v>
      </c>
      <c r="B43" s="397"/>
      <c r="C43" s="397"/>
      <c r="D43" s="397"/>
      <c r="E43" s="397"/>
      <c r="F43" s="397"/>
      <c r="G43" s="397"/>
    </row>
    <row r="44" spans="1:7" ht="42" customHeight="1" thickBot="1">
      <c r="A44" s="427"/>
      <c r="B44" s="427"/>
      <c r="C44" s="427"/>
      <c r="D44" s="427"/>
      <c r="E44" s="427"/>
      <c r="F44" s="427"/>
      <c r="G44" s="427"/>
    </row>
  </sheetData>
  <mergeCells count="45">
    <mergeCell ref="B3:G3"/>
    <mergeCell ref="A4:F4"/>
    <mergeCell ref="A5:F5"/>
    <mergeCell ref="A6:F6"/>
    <mergeCell ref="A7:F7"/>
    <mergeCell ref="A8:B10"/>
    <mergeCell ref="C8:G8"/>
    <mergeCell ref="C9:G9"/>
    <mergeCell ref="F10:G10"/>
    <mergeCell ref="A11:B11"/>
    <mergeCell ref="F11:G11"/>
    <mergeCell ref="A12:B12"/>
    <mergeCell ref="F12:G12"/>
    <mergeCell ref="A13:B13"/>
    <mergeCell ref="F13:G13"/>
    <mergeCell ref="A14:B14"/>
    <mergeCell ref="F14:G14"/>
    <mergeCell ref="A15:B15"/>
    <mergeCell ref="F15:G15"/>
    <mergeCell ref="A16:B16"/>
    <mergeCell ref="F16:G16"/>
    <mergeCell ref="A32:F32"/>
    <mergeCell ref="A17:B17"/>
    <mergeCell ref="F17:G17"/>
    <mergeCell ref="A18:B18"/>
    <mergeCell ref="F18:G18"/>
    <mergeCell ref="A19:G19"/>
    <mergeCell ref="A20:G20"/>
    <mergeCell ref="B27:G27"/>
    <mergeCell ref="A28:F28"/>
    <mergeCell ref="A29:F29"/>
    <mergeCell ref="A30:F30"/>
    <mergeCell ref="A31:F31"/>
    <mergeCell ref="A44:G44"/>
    <mergeCell ref="A33:F33"/>
    <mergeCell ref="A34:B36"/>
    <mergeCell ref="C34:G34"/>
    <mergeCell ref="C35:G35"/>
    <mergeCell ref="A37:B37"/>
    <mergeCell ref="A38:B38"/>
    <mergeCell ref="A39:B39"/>
    <mergeCell ref="A40:B40"/>
    <mergeCell ref="A41:B41"/>
    <mergeCell ref="A42:B42"/>
    <mergeCell ref="A43:G43"/>
  </mergeCells>
  <phoneticPr fontId="13" type="noConversion"/>
  <hyperlinks>
    <hyperlink ref="A15" r:id="rId1" xr:uid="{00000000-0004-0000-0A00-000000000000}"/>
    <hyperlink ref="A38" r:id="rId2" xr:uid="{00000000-0004-0000-0A00-000001000000}"/>
    <hyperlink ref="G1" location="DIB!A1" display="Sommaire" xr:uid="{00000000-0004-0000-0A00-000002000000}"/>
    <hyperlink ref="G26" location="DIB!A1" display="Sommaire" xr:uid="{00000000-0004-0000-0A00-000003000000}"/>
  </hyperlinks>
  <pageMargins left="0.33333333333333331" right="0.25" top="0.75" bottom="0.75" header="0.3" footer="0.3"/>
  <pageSetup paperSize="9" orientation="portrait" horizontalDpi="4294967292" verticalDpi="4294967292" r:id="rId3"/>
  <headerFooter>
    <oddHeader>&amp;CE / La relation au savoir</oddHeader>
  </headerFooter>
  <rowBreaks count="1" manualBreakCount="1">
    <brk id="25" max="16383" man="1"/>
  </rowBreaks>
  <extLst>
    <ext xmlns:mx="http://schemas.microsoft.com/office/mac/excel/2008/main" uri="{64002731-A6B0-56B0-2670-7721B7C09600}">
      <mx:PLV Mode="1"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84"/>
  <sheetViews>
    <sheetView showGridLines="0" view="pageLayout" topLeftCell="A43" workbookViewId="0">
      <selection activeCell="G47" sqref="G47"/>
    </sheetView>
  </sheetViews>
  <sheetFormatPr baseColWidth="10" defaultRowHeight="15.6"/>
  <cols>
    <col min="1" max="1" width="14.5" customWidth="1"/>
    <col min="2" max="2" width="24.5" customWidth="1"/>
    <col min="3" max="7" width="9.296875" customWidth="1"/>
  </cols>
  <sheetData>
    <row r="1" spans="1:7" ht="25.8">
      <c r="A1" s="11" t="s">
        <v>253</v>
      </c>
      <c r="G1" s="105" t="s">
        <v>477</v>
      </c>
    </row>
    <row r="2" spans="1:7" ht="16.2" thickBot="1"/>
    <row r="3" spans="1:7" ht="21.6" thickBot="1">
      <c r="A3" s="36" t="s">
        <v>0</v>
      </c>
      <c r="B3" s="401" t="s">
        <v>254</v>
      </c>
      <c r="C3" s="402"/>
      <c r="D3" s="402"/>
      <c r="E3" s="402"/>
      <c r="F3" s="402"/>
      <c r="G3" s="402"/>
    </row>
    <row r="4" spans="1:7" ht="30" customHeight="1" thickBot="1">
      <c r="A4" s="397" t="s">
        <v>2</v>
      </c>
      <c r="B4" s="397"/>
      <c r="C4" s="397"/>
      <c r="D4" s="397"/>
      <c r="E4" s="397"/>
      <c r="F4" s="397"/>
      <c r="G4" s="22" t="s">
        <v>3</v>
      </c>
    </row>
    <row r="5" spans="1:7" ht="25.95" customHeight="1" thickBot="1">
      <c r="A5" s="398" t="s">
        <v>255</v>
      </c>
      <c r="B5" s="398"/>
      <c r="C5" s="398"/>
      <c r="D5" s="398"/>
      <c r="E5" s="398"/>
      <c r="F5" s="398"/>
      <c r="G5" s="13"/>
    </row>
    <row r="6" spans="1:7" ht="25.95" customHeight="1" thickBot="1">
      <c r="A6" s="398" t="s">
        <v>256</v>
      </c>
      <c r="B6" s="398"/>
      <c r="C6" s="398"/>
      <c r="D6" s="398"/>
      <c r="E6" s="398"/>
      <c r="F6" s="398"/>
      <c r="G6" s="13"/>
    </row>
    <row r="7" spans="1:7" ht="25.95" customHeight="1" thickBot="1">
      <c r="A7" s="398" t="s">
        <v>257</v>
      </c>
      <c r="B7" s="398"/>
      <c r="C7" s="398"/>
      <c r="D7" s="398"/>
      <c r="E7" s="398"/>
      <c r="F7" s="398"/>
      <c r="G7" s="13"/>
    </row>
    <row r="8" spans="1:7" ht="25.95" customHeight="1" thickBot="1">
      <c r="A8" s="398" t="s">
        <v>258</v>
      </c>
      <c r="B8" s="398"/>
      <c r="C8" s="398"/>
      <c r="D8" s="398"/>
      <c r="E8" s="398"/>
      <c r="F8" s="398"/>
      <c r="G8" s="13"/>
    </row>
    <row r="9" spans="1:7" ht="25.95" customHeight="1" thickBot="1">
      <c r="A9" s="398" t="s">
        <v>259</v>
      </c>
      <c r="B9" s="398"/>
      <c r="C9" s="398"/>
      <c r="D9" s="398"/>
      <c r="E9" s="398"/>
      <c r="F9" s="398"/>
      <c r="G9" s="13"/>
    </row>
    <row r="10" spans="1:7" ht="25.95" customHeight="1" thickBot="1">
      <c r="A10" s="398" t="s">
        <v>260</v>
      </c>
      <c r="B10" s="398"/>
      <c r="C10" s="398"/>
      <c r="D10" s="398"/>
      <c r="E10" s="398"/>
      <c r="F10" s="398"/>
      <c r="G10" s="13"/>
    </row>
    <row r="11" spans="1:7" ht="18" customHeight="1" thickBot="1">
      <c r="A11" s="17" t="s">
        <v>24</v>
      </c>
      <c r="B11" s="17"/>
      <c r="C11" s="434" t="s">
        <v>10</v>
      </c>
      <c r="D11" s="434"/>
      <c r="E11" s="434"/>
      <c r="F11" s="434"/>
      <c r="G11" s="434"/>
    </row>
    <row r="12" spans="1:7" ht="16.05" customHeight="1" thickBot="1">
      <c r="A12" s="17"/>
      <c r="B12" s="17"/>
      <c r="C12" s="435" t="s">
        <v>11</v>
      </c>
      <c r="D12" s="435"/>
      <c r="E12" s="435"/>
      <c r="F12" s="435"/>
      <c r="G12" s="435"/>
    </row>
    <row r="13" spans="1:7" ht="19.2" thickBot="1">
      <c r="A13" s="17"/>
      <c r="B13" s="17"/>
      <c r="C13" s="3">
        <v>1</v>
      </c>
      <c r="D13" s="3">
        <v>2</v>
      </c>
      <c r="E13" s="3">
        <v>3</v>
      </c>
      <c r="F13" s="17">
        <v>4</v>
      </c>
      <c r="G13" s="17"/>
    </row>
    <row r="14" spans="1:7" ht="75" customHeight="1" thickBot="1">
      <c r="A14" s="489" t="s">
        <v>261</v>
      </c>
      <c r="B14" s="489"/>
      <c r="C14" s="18"/>
      <c r="D14" s="18"/>
      <c r="E14" s="18"/>
      <c r="F14" s="18"/>
      <c r="G14" s="18"/>
    </row>
    <row r="15" spans="1:7" ht="45" customHeight="1" thickBot="1">
      <c r="A15" s="489" t="s">
        <v>262</v>
      </c>
      <c r="B15" s="489"/>
      <c r="C15" s="18"/>
      <c r="D15" s="18"/>
      <c r="E15" s="18"/>
      <c r="F15" s="18"/>
      <c r="G15" s="18"/>
    </row>
    <row r="16" spans="1:7" ht="40.049999999999997" customHeight="1" thickBot="1">
      <c r="A16" s="398" t="s">
        <v>263</v>
      </c>
      <c r="B16" s="398"/>
      <c r="C16" s="18"/>
      <c r="D16" s="18"/>
      <c r="E16" s="18"/>
      <c r="F16" s="18"/>
      <c r="G16" s="18"/>
    </row>
    <row r="17" spans="1:7" ht="40.049999999999997" customHeight="1" thickBot="1">
      <c r="A17" s="398" t="s">
        <v>264</v>
      </c>
      <c r="B17" s="398"/>
      <c r="C17" s="18"/>
      <c r="D17" s="18"/>
      <c r="E17" s="18"/>
      <c r="F17" s="18"/>
      <c r="G17" s="18"/>
    </row>
    <row r="18" spans="1:7" ht="16.2" thickBot="1">
      <c r="A18" s="430" t="s">
        <v>265</v>
      </c>
      <c r="B18" s="430"/>
      <c r="C18" s="18"/>
      <c r="D18" s="18"/>
      <c r="E18" s="18"/>
      <c r="F18" s="18"/>
      <c r="G18" s="18"/>
    </row>
    <row r="19" spans="1:7" ht="16.2" thickBot="1">
      <c r="A19" s="398" t="s">
        <v>266</v>
      </c>
      <c r="B19" s="398"/>
      <c r="C19" s="18"/>
      <c r="D19" s="18"/>
      <c r="E19" s="18"/>
      <c r="F19" s="18"/>
      <c r="G19" s="18"/>
    </row>
    <row r="20" spans="1:7" ht="16.2" thickBot="1">
      <c r="A20" s="428"/>
      <c r="B20" s="428"/>
      <c r="C20" s="18"/>
      <c r="D20" s="18"/>
      <c r="E20" s="18"/>
      <c r="F20" s="18"/>
      <c r="G20" s="18"/>
    </row>
    <row r="21" spans="1:7" ht="19.2" thickBot="1">
      <c r="A21" s="397" t="s">
        <v>16</v>
      </c>
      <c r="B21" s="397"/>
      <c r="C21" s="397"/>
      <c r="D21" s="397"/>
      <c r="E21" s="397"/>
      <c r="F21" s="397"/>
      <c r="G21" s="397"/>
    </row>
    <row r="22" spans="1:7" ht="16.2" thickBot="1">
      <c r="A22" s="427"/>
      <c r="B22" s="427"/>
      <c r="C22" s="427"/>
      <c r="D22" s="427"/>
      <c r="E22" s="427"/>
      <c r="F22" s="427"/>
      <c r="G22" s="427"/>
    </row>
    <row r="27" spans="1:7" ht="22.8">
      <c r="G27" s="105" t="s">
        <v>477</v>
      </c>
    </row>
    <row r="28" spans="1:7" ht="16.2" thickBot="1"/>
    <row r="29" spans="1:7" ht="21.6" thickBot="1">
      <c r="A29" s="36" t="s">
        <v>0</v>
      </c>
      <c r="B29" s="401" t="s">
        <v>267</v>
      </c>
      <c r="C29" s="402"/>
      <c r="D29" s="402"/>
      <c r="E29" s="402"/>
      <c r="F29" s="402"/>
      <c r="G29" s="402"/>
    </row>
    <row r="30" spans="1:7" ht="27" customHeight="1" thickBot="1">
      <c r="A30" s="397" t="s">
        <v>2</v>
      </c>
      <c r="B30" s="397"/>
      <c r="C30" s="397"/>
      <c r="D30" s="397"/>
      <c r="E30" s="397"/>
      <c r="F30" s="397"/>
      <c r="G30" s="22" t="s">
        <v>3</v>
      </c>
    </row>
    <row r="31" spans="1:7" ht="16.2" thickBot="1">
      <c r="A31" s="398" t="s">
        <v>268</v>
      </c>
      <c r="B31" s="398"/>
      <c r="C31" s="398"/>
      <c r="D31" s="398"/>
      <c r="E31" s="398"/>
      <c r="F31" s="398"/>
      <c r="G31" s="13"/>
    </row>
    <row r="32" spans="1:7" ht="16.2" thickBot="1">
      <c r="A32" s="398" t="s">
        <v>269</v>
      </c>
      <c r="B32" s="398"/>
      <c r="C32" s="398"/>
      <c r="D32" s="398"/>
      <c r="E32" s="398"/>
      <c r="F32" s="398"/>
      <c r="G32" s="13"/>
    </row>
    <row r="33" spans="1:7" ht="16.2" thickBot="1">
      <c r="A33" s="398" t="s">
        <v>270</v>
      </c>
      <c r="B33" s="398"/>
      <c r="C33" s="398"/>
      <c r="D33" s="398"/>
      <c r="E33" s="398"/>
      <c r="F33" s="398"/>
      <c r="G33" s="13"/>
    </row>
    <row r="34" spans="1:7" ht="18" customHeight="1" thickBot="1">
      <c r="A34" s="397" t="s">
        <v>24</v>
      </c>
      <c r="B34" s="397"/>
      <c r="C34" s="434" t="s">
        <v>10</v>
      </c>
      <c r="D34" s="434"/>
      <c r="E34" s="434"/>
      <c r="F34" s="434"/>
      <c r="G34" s="434"/>
    </row>
    <row r="35" spans="1:7" ht="16.2" thickBot="1">
      <c r="A35" s="397"/>
      <c r="B35" s="397"/>
      <c r="C35" s="435" t="s">
        <v>11</v>
      </c>
      <c r="D35" s="435"/>
      <c r="E35" s="435"/>
      <c r="F35" s="435"/>
      <c r="G35" s="435"/>
    </row>
    <row r="36" spans="1:7" ht="19.2" thickBot="1">
      <c r="A36" s="397"/>
      <c r="B36" s="397"/>
      <c r="C36" s="3">
        <v>1</v>
      </c>
      <c r="D36" s="3">
        <v>2</v>
      </c>
      <c r="E36" s="3">
        <v>3</v>
      </c>
      <c r="F36" s="397">
        <v>4</v>
      </c>
      <c r="G36" s="397"/>
    </row>
    <row r="37" spans="1:7" ht="28.95" customHeight="1" thickBot="1">
      <c r="A37" s="398" t="s">
        <v>271</v>
      </c>
      <c r="B37" s="398"/>
      <c r="C37" s="18"/>
      <c r="D37" s="18"/>
      <c r="E37" s="18"/>
      <c r="F37" s="428"/>
      <c r="G37" s="428"/>
    </row>
    <row r="38" spans="1:7" ht="37.950000000000003" customHeight="1" thickBot="1">
      <c r="A38" s="398" t="s">
        <v>272</v>
      </c>
      <c r="B38" s="398"/>
      <c r="C38" s="18"/>
      <c r="D38" s="18"/>
      <c r="E38" s="18"/>
      <c r="F38" s="428"/>
      <c r="G38" s="428"/>
    </row>
    <row r="39" spans="1:7" ht="28.95" customHeight="1" thickBot="1">
      <c r="A39" s="398" t="s">
        <v>292</v>
      </c>
      <c r="B39" s="398"/>
      <c r="C39" s="18"/>
      <c r="D39" s="18"/>
      <c r="E39" s="18"/>
      <c r="F39" s="428"/>
      <c r="G39" s="428"/>
    </row>
    <row r="40" spans="1:7" ht="28.95" customHeight="1" thickBot="1">
      <c r="A40" s="398" t="s">
        <v>273</v>
      </c>
      <c r="B40" s="398"/>
      <c r="C40" s="18"/>
      <c r="D40" s="18"/>
      <c r="E40" s="18"/>
      <c r="F40" s="428"/>
      <c r="G40" s="428"/>
    </row>
    <row r="41" spans="1:7" ht="25.05" customHeight="1" thickBot="1">
      <c r="A41" s="428"/>
      <c r="B41" s="428"/>
      <c r="C41" s="18"/>
      <c r="D41" s="18"/>
      <c r="E41" s="18"/>
      <c r="F41" s="428"/>
      <c r="G41" s="428"/>
    </row>
    <row r="42" spans="1:7" ht="19.2" thickBot="1">
      <c r="A42" s="397" t="s">
        <v>16</v>
      </c>
      <c r="B42" s="397"/>
      <c r="C42" s="397"/>
      <c r="D42" s="397"/>
      <c r="E42" s="397"/>
      <c r="F42" s="397"/>
      <c r="G42" s="397"/>
    </row>
    <row r="43" spans="1:7" ht="37.950000000000003" customHeight="1" thickBot="1">
      <c r="A43" s="427"/>
      <c r="B43" s="427"/>
      <c r="C43" s="427"/>
      <c r="D43" s="427"/>
      <c r="E43" s="427"/>
      <c r="F43" s="427"/>
      <c r="G43" s="427"/>
    </row>
    <row r="47" spans="1:7" ht="23.4" thickBot="1">
      <c r="G47" s="105" t="s">
        <v>477</v>
      </c>
    </row>
    <row r="48" spans="1:7" ht="21.6" thickBot="1">
      <c r="A48" s="36" t="s">
        <v>0</v>
      </c>
      <c r="B48" s="401" t="s">
        <v>274</v>
      </c>
      <c r="C48" s="402"/>
      <c r="D48" s="402"/>
      <c r="E48" s="402"/>
      <c r="F48" s="402"/>
      <c r="G48" s="402"/>
    </row>
    <row r="49" spans="1:7" ht="37.049999999999997" customHeight="1" thickBot="1">
      <c r="A49" s="403" t="s">
        <v>2</v>
      </c>
      <c r="B49" s="404"/>
      <c r="C49" s="404"/>
      <c r="D49" s="404"/>
      <c r="E49" s="404"/>
      <c r="F49" s="405"/>
      <c r="G49" s="22" t="s">
        <v>3</v>
      </c>
    </row>
    <row r="50" spans="1:7" ht="43.95" customHeight="1" thickBot="1">
      <c r="A50" s="406" t="s">
        <v>275</v>
      </c>
      <c r="B50" s="407"/>
      <c r="C50" s="407"/>
      <c r="D50" s="407"/>
      <c r="E50" s="407"/>
      <c r="F50" s="408"/>
      <c r="G50" s="12"/>
    </row>
    <row r="51" spans="1:7" ht="16.2" thickBot="1">
      <c r="A51" s="406" t="s">
        <v>276</v>
      </c>
      <c r="B51" s="407"/>
      <c r="C51" s="407"/>
      <c r="D51" s="407"/>
      <c r="E51" s="407"/>
      <c r="F51" s="408"/>
      <c r="G51" s="12"/>
    </row>
    <row r="52" spans="1:7" ht="18" customHeight="1">
      <c r="A52" s="420" t="s">
        <v>24</v>
      </c>
      <c r="B52" s="422"/>
      <c r="C52" s="420" t="s">
        <v>10</v>
      </c>
      <c r="D52" s="421"/>
      <c r="E52" s="421"/>
      <c r="F52" s="421"/>
      <c r="G52" s="422"/>
    </row>
    <row r="53" spans="1:7" ht="16.2" thickBot="1">
      <c r="A53" s="438"/>
      <c r="B53" s="439"/>
      <c r="C53" s="443" t="s">
        <v>11</v>
      </c>
      <c r="D53" s="444"/>
      <c r="E53" s="444"/>
      <c r="F53" s="444"/>
      <c r="G53" s="445"/>
    </row>
    <row r="54" spans="1:7" ht="19.2" thickBot="1">
      <c r="A54" s="440"/>
      <c r="B54" s="441"/>
      <c r="C54" s="2">
        <v>1</v>
      </c>
      <c r="D54" s="2">
        <v>2</v>
      </c>
      <c r="E54" s="2">
        <v>3</v>
      </c>
      <c r="F54" s="17">
        <v>4</v>
      </c>
      <c r="G54" s="17"/>
    </row>
    <row r="55" spans="1:7" ht="43.05" customHeight="1" thickBot="1">
      <c r="A55" s="406" t="s">
        <v>277</v>
      </c>
      <c r="B55" s="408"/>
      <c r="C55" s="4"/>
      <c r="D55" s="4"/>
      <c r="E55" s="4"/>
      <c r="F55" s="18"/>
      <c r="G55" s="18"/>
    </row>
    <row r="56" spans="1:7" ht="31.95" customHeight="1" thickBot="1">
      <c r="A56" s="406" t="s">
        <v>278</v>
      </c>
      <c r="B56" s="408"/>
      <c r="C56" s="4"/>
      <c r="D56" s="4"/>
      <c r="E56" s="4"/>
      <c r="F56" s="18"/>
      <c r="G56" s="18"/>
    </row>
    <row r="57" spans="1:7" ht="31.95" customHeight="1" thickBot="1">
      <c r="A57" s="406" t="s">
        <v>279</v>
      </c>
      <c r="B57" s="408"/>
      <c r="C57" s="4"/>
      <c r="D57" s="4"/>
      <c r="E57" s="4"/>
      <c r="F57" s="18"/>
      <c r="G57" s="18"/>
    </row>
    <row r="58" spans="1:7" ht="31.95" customHeight="1" thickBot="1">
      <c r="A58" s="406" t="s">
        <v>280</v>
      </c>
      <c r="B58" s="408"/>
      <c r="C58" s="4"/>
      <c r="D58" s="4"/>
      <c r="E58" s="4"/>
      <c r="F58" s="18"/>
      <c r="G58" s="18"/>
    </row>
    <row r="59" spans="1:7" ht="31.95" customHeight="1" thickBot="1">
      <c r="A59" s="436"/>
      <c r="B59" s="437"/>
      <c r="C59" s="4"/>
      <c r="D59" s="4"/>
      <c r="E59" s="4"/>
      <c r="F59" s="18"/>
      <c r="G59" s="18"/>
    </row>
    <row r="60" spans="1:7" ht="19.2" thickBot="1">
      <c r="A60" s="403" t="s">
        <v>16</v>
      </c>
      <c r="B60" s="404"/>
      <c r="C60" s="404"/>
      <c r="D60" s="404"/>
      <c r="E60" s="404"/>
      <c r="F60" s="404"/>
      <c r="G60" s="405"/>
    </row>
    <row r="61" spans="1:7" ht="54" customHeight="1" thickBot="1">
      <c r="A61" s="446"/>
      <c r="B61" s="447"/>
      <c r="C61" s="447"/>
      <c r="D61" s="447"/>
      <c r="E61" s="447"/>
      <c r="F61" s="447"/>
      <c r="G61" s="452"/>
    </row>
    <row r="67" spans="1:7" ht="23.4" thickBot="1">
      <c r="G67" s="105" t="s">
        <v>477</v>
      </c>
    </row>
    <row r="68" spans="1:7">
      <c r="A68" s="409" t="s">
        <v>0</v>
      </c>
      <c r="B68" s="411" t="s">
        <v>281</v>
      </c>
      <c r="C68" s="412"/>
      <c r="D68" s="412"/>
      <c r="E68" s="412"/>
      <c r="F68" s="412"/>
      <c r="G68" s="412"/>
    </row>
    <row r="69" spans="1:7" ht="16.2" thickBot="1">
      <c r="A69" s="410"/>
      <c r="B69" s="413"/>
      <c r="C69" s="414"/>
      <c r="D69" s="414"/>
      <c r="E69" s="414"/>
      <c r="F69" s="414"/>
      <c r="G69" s="414"/>
    </row>
    <row r="70" spans="1:7" ht="28.05" customHeight="1" thickBot="1">
      <c r="A70" s="397" t="s">
        <v>2</v>
      </c>
      <c r="B70" s="397"/>
      <c r="C70" s="397"/>
      <c r="D70" s="397"/>
      <c r="E70" s="397"/>
      <c r="F70" s="397"/>
      <c r="G70" s="22" t="s">
        <v>3</v>
      </c>
    </row>
    <row r="71" spans="1:7" ht="25.05" customHeight="1" thickBot="1">
      <c r="A71" s="398" t="s">
        <v>282</v>
      </c>
      <c r="B71" s="398"/>
      <c r="C71" s="398"/>
      <c r="D71" s="398"/>
      <c r="E71" s="398"/>
      <c r="F71" s="398"/>
      <c r="G71" s="13"/>
    </row>
    <row r="72" spans="1:7" ht="25.05" customHeight="1" thickBot="1">
      <c r="A72" s="398" t="s">
        <v>283</v>
      </c>
      <c r="B72" s="398"/>
      <c r="C72" s="398"/>
      <c r="D72" s="398"/>
      <c r="E72" s="398"/>
      <c r="F72" s="398"/>
      <c r="G72" s="13"/>
    </row>
    <row r="73" spans="1:7" ht="25.05" customHeight="1" thickBot="1">
      <c r="A73" s="398" t="s">
        <v>284</v>
      </c>
      <c r="B73" s="398"/>
      <c r="C73" s="398"/>
      <c r="D73" s="398"/>
      <c r="E73" s="398"/>
      <c r="F73" s="398"/>
      <c r="G73" s="13"/>
    </row>
    <row r="74" spans="1:7" ht="25.05" customHeight="1" thickBot="1">
      <c r="A74" s="398" t="s">
        <v>285</v>
      </c>
      <c r="B74" s="398"/>
      <c r="C74" s="398"/>
      <c r="D74" s="398"/>
      <c r="E74" s="398"/>
      <c r="F74" s="398"/>
      <c r="G74" s="13"/>
    </row>
    <row r="75" spans="1:7" ht="18" customHeight="1" thickBot="1">
      <c r="A75" s="397" t="s">
        <v>24</v>
      </c>
      <c r="B75" s="397"/>
      <c r="C75" s="434" t="s">
        <v>10</v>
      </c>
      <c r="D75" s="434"/>
      <c r="E75" s="434"/>
      <c r="F75" s="434"/>
      <c r="G75" s="434"/>
    </row>
    <row r="76" spans="1:7" ht="16.2" thickBot="1">
      <c r="A76" s="397"/>
      <c r="B76" s="397"/>
      <c r="C76" s="435" t="s">
        <v>11</v>
      </c>
      <c r="D76" s="435"/>
      <c r="E76" s="435"/>
      <c r="F76" s="435"/>
      <c r="G76" s="435"/>
    </row>
    <row r="77" spans="1:7" ht="19.2" thickBot="1">
      <c r="A77" s="397"/>
      <c r="B77" s="397"/>
      <c r="C77" s="3">
        <v>1</v>
      </c>
      <c r="D77" s="3">
        <v>2</v>
      </c>
      <c r="E77" s="3">
        <v>3</v>
      </c>
      <c r="F77" s="17">
        <v>4</v>
      </c>
      <c r="G77" s="17"/>
    </row>
    <row r="78" spans="1:7" ht="16.2" thickBot="1">
      <c r="A78" s="398" t="s">
        <v>286</v>
      </c>
      <c r="B78" s="398"/>
      <c r="C78" s="18"/>
      <c r="D78" s="18"/>
      <c r="E78" s="18"/>
      <c r="F78" s="18"/>
      <c r="G78" s="18"/>
    </row>
    <row r="79" spans="1:7" ht="16.2" thickBot="1">
      <c r="A79" s="398" t="s">
        <v>287</v>
      </c>
      <c r="B79" s="398"/>
      <c r="C79" s="18"/>
      <c r="D79" s="18"/>
      <c r="E79" s="18"/>
      <c r="F79" s="18"/>
      <c r="G79" s="18"/>
    </row>
    <row r="80" spans="1:7" ht="46.95" customHeight="1" thickBot="1">
      <c r="A80" s="430" t="s">
        <v>288</v>
      </c>
      <c r="B80" s="430"/>
      <c r="C80" s="18"/>
      <c r="D80" s="18"/>
      <c r="E80" s="18"/>
      <c r="F80" s="18"/>
      <c r="G80" s="18"/>
    </row>
    <row r="81" spans="1:7" ht="16.2" thickBot="1">
      <c r="A81" s="398" t="s">
        <v>289</v>
      </c>
      <c r="B81" s="398"/>
      <c r="C81" s="18"/>
      <c r="D81" s="18"/>
      <c r="E81" s="18"/>
      <c r="F81" s="18"/>
      <c r="G81" s="18"/>
    </row>
    <row r="82" spans="1:7" ht="16.2" thickBot="1">
      <c r="A82" s="428"/>
      <c r="B82" s="428"/>
      <c r="C82" s="18"/>
      <c r="D82" s="18"/>
      <c r="E82" s="18"/>
      <c r="F82" s="18"/>
      <c r="G82" s="18"/>
    </row>
    <row r="83" spans="1:7" ht="19.2" thickBot="1">
      <c r="A83" s="397" t="s">
        <v>16</v>
      </c>
      <c r="B83" s="397"/>
      <c r="C83" s="397"/>
      <c r="D83" s="397"/>
      <c r="E83" s="397"/>
      <c r="F83" s="397"/>
      <c r="G83" s="397"/>
    </row>
    <row r="84" spans="1:7" ht="16.2" thickBot="1">
      <c r="A84" s="427"/>
      <c r="B84" s="427"/>
      <c r="C84" s="427"/>
      <c r="D84" s="427"/>
      <c r="E84" s="427"/>
      <c r="F84" s="427"/>
      <c r="G84" s="427"/>
    </row>
  </sheetData>
  <mergeCells count="71">
    <mergeCell ref="A15:B15"/>
    <mergeCell ref="B3:G3"/>
    <mergeCell ref="A4:F4"/>
    <mergeCell ref="A5:F5"/>
    <mergeCell ref="A6:F6"/>
    <mergeCell ref="A7:F7"/>
    <mergeCell ref="A8:F8"/>
    <mergeCell ref="A9:F9"/>
    <mergeCell ref="A10:F10"/>
    <mergeCell ref="C11:G11"/>
    <mergeCell ref="C12:G12"/>
    <mergeCell ref="A14:B14"/>
    <mergeCell ref="A33:F33"/>
    <mergeCell ref="A16:B16"/>
    <mergeCell ref="A17:B17"/>
    <mergeCell ref="A18:B18"/>
    <mergeCell ref="A19:B19"/>
    <mergeCell ref="A20:B20"/>
    <mergeCell ref="A21:G21"/>
    <mergeCell ref="A22:G22"/>
    <mergeCell ref="B29:G29"/>
    <mergeCell ref="A30:F30"/>
    <mergeCell ref="A31:F31"/>
    <mergeCell ref="A32:F32"/>
    <mergeCell ref="A34:B36"/>
    <mergeCell ref="C34:G34"/>
    <mergeCell ref="C35:G35"/>
    <mergeCell ref="F36:G36"/>
    <mergeCell ref="A37:B37"/>
    <mergeCell ref="F37:G37"/>
    <mergeCell ref="A49:F49"/>
    <mergeCell ref="A38:B38"/>
    <mergeCell ref="F38:G38"/>
    <mergeCell ref="A39:B39"/>
    <mergeCell ref="F39:G39"/>
    <mergeCell ref="A40:B40"/>
    <mergeCell ref="F40:G40"/>
    <mergeCell ref="A41:B41"/>
    <mergeCell ref="F41:G41"/>
    <mergeCell ref="A42:G42"/>
    <mergeCell ref="A43:G43"/>
    <mergeCell ref="B48:G48"/>
    <mergeCell ref="A61:G61"/>
    <mergeCell ref="A50:F50"/>
    <mergeCell ref="A51:F51"/>
    <mergeCell ref="A52:B54"/>
    <mergeCell ref="C52:G52"/>
    <mergeCell ref="C53:G53"/>
    <mergeCell ref="A55:B55"/>
    <mergeCell ref="A56:B56"/>
    <mergeCell ref="A57:B57"/>
    <mergeCell ref="A58:B58"/>
    <mergeCell ref="A59:B59"/>
    <mergeCell ref="A60:G60"/>
    <mergeCell ref="A79:B79"/>
    <mergeCell ref="A68:A69"/>
    <mergeCell ref="B68:G69"/>
    <mergeCell ref="A70:F70"/>
    <mergeCell ref="A71:F71"/>
    <mergeCell ref="A72:F72"/>
    <mergeCell ref="A73:F73"/>
    <mergeCell ref="A74:F74"/>
    <mergeCell ref="A75:B77"/>
    <mergeCell ref="C75:G75"/>
    <mergeCell ref="C76:G76"/>
    <mergeCell ref="A78:B78"/>
    <mergeCell ref="A80:B80"/>
    <mergeCell ref="A81:B81"/>
    <mergeCell ref="A82:B82"/>
    <mergeCell ref="A83:G83"/>
    <mergeCell ref="A84:G84"/>
  </mergeCells>
  <phoneticPr fontId="13" type="noConversion"/>
  <hyperlinks>
    <hyperlink ref="A14" r:id="rId1" xr:uid="{00000000-0004-0000-0B00-000000000000}"/>
    <hyperlink ref="A15" r:id="rId2" xr:uid="{00000000-0004-0000-0B00-000001000000}"/>
    <hyperlink ref="A18" r:id="rId3" xr:uid="{00000000-0004-0000-0B00-000002000000}"/>
    <hyperlink ref="A80" r:id="rId4" xr:uid="{00000000-0004-0000-0B00-000003000000}"/>
    <hyperlink ref="G1" location="DIB!A1" display="Sommaire" xr:uid="{00000000-0004-0000-0B00-000004000000}"/>
    <hyperlink ref="G27" location="DIB!A1" display="Sommaire" xr:uid="{00000000-0004-0000-0B00-000005000000}"/>
    <hyperlink ref="G47" location="DIB!A1" display="Sommaire" xr:uid="{00000000-0004-0000-0B00-000006000000}"/>
    <hyperlink ref="G67" location="DIB!A1" display="Sommaire" xr:uid="{00000000-0004-0000-0B00-000007000000}"/>
  </hyperlinks>
  <pageMargins left="0.33333333333333331" right="0.25" top="0.75" bottom="0.75" header="0.3" footer="0.3"/>
  <pageSetup paperSize="9" orientation="portrait" horizontalDpi="4294967292" verticalDpi="4294967292" r:id="rId5"/>
  <headerFooter>
    <oddHeader>&amp;CF / Le fonctionnement instrumental_x000D_</oddHeader>
  </headerFooter>
  <rowBreaks count="3" manualBreakCount="3">
    <brk id="26" max="16383" man="1"/>
    <brk id="46" max="16383" man="1"/>
    <brk id="66" max="16383" man="1"/>
  </rowBreaks>
  <extLst>
    <ext xmlns:mx="http://schemas.microsoft.com/office/mac/excel/2008/main" uri="{64002731-A6B0-56B0-2670-7721B7C09600}">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1"/>
  <sheetViews>
    <sheetView topLeftCell="A11" workbookViewId="0">
      <selection activeCell="A2" sqref="A2:A31"/>
    </sheetView>
  </sheetViews>
  <sheetFormatPr baseColWidth="10" defaultRowHeight="15.6"/>
  <sheetData>
    <row r="1" spans="1:1">
      <c r="A1" t="s">
        <v>502</v>
      </c>
    </row>
    <row r="2" spans="1:1">
      <c r="A2" t="str">
        <f>'[1]Entrée des observations'!A5</f>
        <v>Elève-1</v>
      </c>
    </row>
    <row r="3" spans="1:1">
      <c r="A3" s="164" t="str">
        <f>'[1]Entrée des observations'!A6</f>
        <v>Elève-2</v>
      </c>
    </row>
    <row r="4" spans="1:1">
      <c r="A4" s="164" t="str">
        <f>'[1]Entrée des observations'!A7</f>
        <v>Elève-3</v>
      </c>
    </row>
    <row r="5" spans="1:1">
      <c r="A5" s="164" t="str">
        <f>'[1]Entrée des observations'!A8</f>
        <v>Elève-4</v>
      </c>
    </row>
    <row r="6" spans="1:1">
      <c r="A6" s="164" t="str">
        <f>'[1]Entrée des observations'!A9</f>
        <v>Elève-5</v>
      </c>
    </row>
    <row r="7" spans="1:1">
      <c r="A7" s="164" t="str">
        <f>'[1]Entrée des observations'!A10</f>
        <v>Elève-6</v>
      </c>
    </row>
    <row r="8" spans="1:1">
      <c r="A8" s="164" t="str">
        <f>'[1]Entrée des observations'!A11</f>
        <v>Elève-7</v>
      </c>
    </row>
    <row r="9" spans="1:1">
      <c r="A9" s="164" t="str">
        <f>'[1]Entrée des observations'!A12</f>
        <v>Elève-8</v>
      </c>
    </row>
    <row r="10" spans="1:1">
      <c r="A10" s="164" t="str">
        <f>'[1]Entrée des observations'!A13</f>
        <v>Elève-9</v>
      </c>
    </row>
    <row r="11" spans="1:1">
      <c r="A11" s="164" t="str">
        <f>'[1]Entrée des observations'!A14</f>
        <v>Elève-10</v>
      </c>
    </row>
    <row r="12" spans="1:1">
      <c r="A12" s="164" t="str">
        <f>'[1]Entrée des observations'!A15</f>
        <v>Elève-11</v>
      </c>
    </row>
    <row r="13" spans="1:1">
      <c r="A13" s="164" t="str">
        <f>'[1]Entrée des observations'!A16</f>
        <v>Elève-12</v>
      </c>
    </row>
    <row r="14" spans="1:1">
      <c r="A14" s="164" t="str">
        <f>'[1]Entrée des observations'!A17</f>
        <v>Elève-13</v>
      </c>
    </row>
    <row r="15" spans="1:1">
      <c r="A15" s="164" t="str">
        <f>'[1]Entrée des observations'!A18</f>
        <v>Elève-14</v>
      </c>
    </row>
    <row r="16" spans="1:1">
      <c r="A16" s="164" t="str">
        <f>'[1]Entrée des observations'!A19</f>
        <v>Elève-15</v>
      </c>
    </row>
    <row r="17" spans="1:1">
      <c r="A17" s="164" t="str">
        <f>'[1]Entrée des observations'!A20</f>
        <v>Elève-16</v>
      </c>
    </row>
    <row r="18" spans="1:1">
      <c r="A18" s="164" t="str">
        <f>'[1]Entrée des observations'!A21</f>
        <v>Elève-17</v>
      </c>
    </row>
    <row r="19" spans="1:1">
      <c r="A19" s="164" t="str">
        <f>'[1]Entrée des observations'!A22</f>
        <v>Elève-18</v>
      </c>
    </row>
    <row r="20" spans="1:1">
      <c r="A20" s="164" t="str">
        <f>'[1]Entrée des observations'!A23</f>
        <v>Elève-19</v>
      </c>
    </row>
    <row r="21" spans="1:1">
      <c r="A21" s="164" t="str">
        <f>'[1]Entrée des observations'!A24</f>
        <v>Elève-20</v>
      </c>
    </row>
    <row r="22" spans="1:1">
      <c r="A22" s="164" t="str">
        <f>'[1]Entrée des observations'!A25</f>
        <v>Elève-21</v>
      </c>
    </row>
    <row r="23" spans="1:1">
      <c r="A23" s="164" t="str">
        <f>'[1]Entrée des observations'!A26</f>
        <v>Elève-22</v>
      </c>
    </row>
    <row r="24" spans="1:1">
      <c r="A24" s="164" t="str">
        <f>'[1]Entrée des observations'!A27</f>
        <v>Elève-23</v>
      </c>
    </row>
    <row r="25" spans="1:1">
      <c r="A25" s="164" t="str">
        <f>'[1]Entrée des observations'!A28</f>
        <v>Elève-24</v>
      </c>
    </row>
    <row r="26" spans="1:1">
      <c r="A26" s="164" t="str">
        <f>'[1]Entrée des observations'!A29</f>
        <v>Elève-25</v>
      </c>
    </row>
    <row r="27" spans="1:1">
      <c r="A27" s="164" t="str">
        <f>'[1]Entrée des observations'!A30</f>
        <v>Elève-26</v>
      </c>
    </row>
    <row r="28" spans="1:1">
      <c r="A28" s="164" t="str">
        <f>'[1]Entrée des observations'!A31</f>
        <v>Elève-27</v>
      </c>
    </row>
    <row r="29" spans="1:1">
      <c r="A29" s="164" t="str">
        <f>'[1]Entrée des observations'!A32</f>
        <v>Elève-28</v>
      </c>
    </row>
    <row r="30" spans="1:1">
      <c r="A30" s="164" t="str">
        <f>'[1]Entrée des observations'!A33</f>
        <v>Elève-29</v>
      </c>
    </row>
    <row r="31" spans="1:1">
      <c r="A31" s="164" t="str">
        <f>'[1]Entrée des observations'!A34</f>
        <v>Edouard Bracame</v>
      </c>
    </row>
  </sheetData>
  <pageMargins left="0.75" right="0.75" top="1" bottom="1" header="0.5" footer="0.5"/>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ACC837"/>
  </sheetPr>
  <dimension ref="B2:O16"/>
  <sheetViews>
    <sheetView showGridLines="0" view="pageLayout" workbookViewId="0">
      <selection activeCell="F9" sqref="F9"/>
    </sheetView>
  </sheetViews>
  <sheetFormatPr baseColWidth="10" defaultColWidth="4.796875" defaultRowHeight="13.2"/>
  <cols>
    <col min="1" max="1" width="4.796875" style="59"/>
    <col min="2" max="2" width="5.69921875" style="59" customWidth="1"/>
    <col min="3" max="3" width="7.296875" style="59" customWidth="1"/>
    <col min="4" max="4" width="8.5" style="59" customWidth="1"/>
    <col min="5" max="6" width="11" style="59" customWidth="1"/>
    <col min="7" max="7" width="8.19921875" style="59" customWidth="1"/>
    <col min="8" max="8" width="6.796875" style="59" customWidth="1"/>
    <col min="9" max="9" width="12" style="59" customWidth="1"/>
    <col min="10" max="10" width="5.296875" style="59" customWidth="1"/>
    <col min="11" max="11" width="7.296875" style="59" customWidth="1"/>
    <col min="12" max="13" width="8.796875" style="59" customWidth="1"/>
    <col min="14" max="14" width="5.5" style="59" customWidth="1"/>
    <col min="15" max="15" width="6.19921875" style="59" customWidth="1"/>
    <col min="16" max="16" width="7.296875" style="59" customWidth="1"/>
    <col min="17" max="16384" width="4.796875" style="59"/>
  </cols>
  <sheetData>
    <row r="2" spans="2:15" ht="30" customHeight="1">
      <c r="B2" s="307" t="s">
        <v>492</v>
      </c>
      <c r="C2" s="307"/>
      <c r="D2" s="307"/>
      <c r="E2" s="309" t="str">
        <f>'Mon élève'!G8</f>
        <v>Elève-22</v>
      </c>
      <c r="F2" s="309"/>
      <c r="G2" s="309"/>
      <c r="H2" s="309"/>
      <c r="I2" s="310" t="s">
        <v>493</v>
      </c>
      <c r="J2" s="310"/>
      <c r="K2" s="310"/>
      <c r="L2" s="310"/>
      <c r="M2" s="306" t="s">
        <v>491</v>
      </c>
      <c r="N2" s="306"/>
      <c r="O2" s="306"/>
    </row>
    <row r="3" spans="2:15" ht="12" customHeight="1">
      <c r="M3" s="306"/>
      <c r="N3" s="306"/>
      <c r="O3" s="306"/>
    </row>
    <row r="4" spans="2:15" ht="12" customHeight="1">
      <c r="M4" s="312" t="s">
        <v>490</v>
      </c>
      <c r="N4" s="312"/>
      <c r="O4" s="312"/>
    </row>
    <row r="5" spans="2:15" hidden="1"/>
    <row r="6" spans="2:15" hidden="1"/>
    <row r="7" spans="2:15" ht="19.05" customHeight="1">
      <c r="E7" s="315" t="s">
        <v>487</v>
      </c>
      <c r="F7" s="315"/>
      <c r="G7" s="106"/>
      <c r="H7" s="106"/>
      <c r="I7" s="106"/>
      <c r="J7" s="106"/>
      <c r="K7" s="106"/>
      <c r="L7" s="106"/>
      <c r="M7" s="106"/>
      <c r="N7" s="106"/>
    </row>
    <row r="8" spans="2:15" ht="45" customHeight="1">
      <c r="B8" s="111"/>
      <c r="C8" s="111"/>
      <c r="D8" s="112"/>
      <c r="E8" s="108" t="s">
        <v>488</v>
      </c>
      <c r="F8" s="109" t="s">
        <v>486</v>
      </c>
      <c r="G8" s="313" t="s">
        <v>489</v>
      </c>
      <c r="H8" s="314"/>
      <c r="I8" s="314"/>
      <c r="J8" s="314"/>
      <c r="K8" s="314"/>
      <c r="L8" s="314"/>
      <c r="M8" s="314"/>
      <c r="N8" s="314"/>
      <c r="O8" s="314"/>
    </row>
    <row r="9" spans="2:15" ht="43.05" customHeight="1">
      <c r="B9" s="308" t="s">
        <v>478</v>
      </c>
      <c r="C9" s="308"/>
      <c r="D9" s="308"/>
      <c r="E9" s="110" t="str">
        <f>IF(OR('Mon élève'!O33="x",'Mon élève'!O34="x"),"X"," ")</f>
        <v xml:space="preserve"> </v>
      </c>
      <c r="F9" s="139"/>
      <c r="G9" s="176"/>
      <c r="H9" s="311"/>
      <c r="I9" s="311"/>
      <c r="J9" s="311"/>
      <c r="K9" s="311"/>
      <c r="L9" s="311"/>
      <c r="M9" s="311"/>
      <c r="N9" s="311"/>
      <c r="O9" s="177"/>
    </row>
    <row r="10" spans="2:15" ht="52.05" customHeight="1">
      <c r="B10" s="308" t="s">
        <v>479</v>
      </c>
      <c r="C10" s="308"/>
      <c r="D10" s="308"/>
      <c r="E10" s="110" t="str">
        <f>IF(OR('Mon élève'!O36="x",'Mon élève'!O32="x",'Mon élève'!O35="x"),"X","")</f>
        <v/>
      </c>
      <c r="F10" s="139"/>
      <c r="G10" s="176"/>
      <c r="H10" s="311"/>
      <c r="I10" s="311"/>
      <c r="J10" s="311"/>
      <c r="K10" s="311"/>
      <c r="L10" s="311"/>
      <c r="M10" s="311"/>
      <c r="N10" s="311"/>
      <c r="O10" s="177"/>
    </row>
    <row r="11" spans="2:15" ht="55.05" customHeight="1">
      <c r="B11" s="308" t="s">
        <v>480</v>
      </c>
      <c r="C11" s="308"/>
      <c r="D11" s="308"/>
      <c r="E11" s="110" t="str">
        <f>IF(OR('Mon élève'!O33="x"),"X","")</f>
        <v/>
      </c>
      <c r="F11" s="139"/>
      <c r="G11" s="176"/>
      <c r="H11" s="311"/>
      <c r="I11" s="311"/>
      <c r="J11" s="311"/>
      <c r="K11" s="311"/>
      <c r="L11" s="311"/>
      <c r="M11" s="311"/>
      <c r="N11" s="311"/>
      <c r="O11" s="177"/>
    </row>
    <row r="12" spans="2:15" ht="43.05" customHeight="1">
      <c r="B12" s="308" t="s">
        <v>481</v>
      </c>
      <c r="C12" s="308"/>
      <c r="D12" s="308"/>
      <c r="E12" s="110" t="str">
        <f>IF(OR('Mon élève'!O36="x",'Mon élève'!O37="x",'Mon élève'!O33="x",'Mon élève'!O34="x"),"X","")</f>
        <v/>
      </c>
      <c r="F12" s="139"/>
      <c r="G12" s="176"/>
      <c r="H12" s="311"/>
      <c r="I12" s="311"/>
      <c r="J12" s="311"/>
      <c r="K12" s="311"/>
      <c r="L12" s="311"/>
      <c r="M12" s="311"/>
      <c r="N12" s="311"/>
      <c r="O12" s="177"/>
    </row>
    <row r="13" spans="2:15" ht="52.05" customHeight="1">
      <c r="B13" s="308" t="s">
        <v>482</v>
      </c>
      <c r="C13" s="308"/>
      <c r="D13" s="308"/>
      <c r="E13" s="110" t="str">
        <f>IF(OR('Mon élève'!O36="x",'Mon élève'!O37="x",'Mon élève'!O32="x"),"X","")</f>
        <v/>
      </c>
      <c r="F13" s="139"/>
      <c r="G13" s="176"/>
      <c r="H13" s="311"/>
      <c r="I13" s="311"/>
      <c r="J13" s="311"/>
      <c r="K13" s="311"/>
      <c r="L13" s="311"/>
      <c r="M13" s="311"/>
      <c r="N13" s="311"/>
      <c r="O13" s="177"/>
    </row>
    <row r="14" spans="2:15" ht="43.05" customHeight="1">
      <c r="B14" s="308" t="s">
        <v>483</v>
      </c>
      <c r="C14" s="308"/>
      <c r="D14" s="308"/>
      <c r="E14" s="110" t="str">
        <f>IF(OR('Mon élève'!O36="x",'Mon élève'!O37="x",'Mon élève'!O34="x"),"X","")</f>
        <v/>
      </c>
      <c r="F14" s="139"/>
      <c r="G14" s="176"/>
      <c r="H14" s="311"/>
      <c r="I14" s="311"/>
      <c r="J14" s="311"/>
      <c r="K14" s="311"/>
      <c r="L14" s="311"/>
      <c r="M14" s="311"/>
      <c r="N14" s="311"/>
      <c r="O14" s="177"/>
    </row>
    <row r="15" spans="2:15" ht="58.05" customHeight="1">
      <c r="B15" s="308" t="s">
        <v>484</v>
      </c>
      <c r="C15" s="308"/>
      <c r="D15" s="308"/>
      <c r="E15" s="110" t="str">
        <f>IF(OR('Mon élève'!O36="x",'Mon élève'!O37="x",'Mon élève'!O32="x",'Mon élève'!O35="x"),"X","")</f>
        <v/>
      </c>
      <c r="F15" s="139"/>
      <c r="G15" s="176"/>
      <c r="H15" s="311"/>
      <c r="I15" s="311"/>
      <c r="J15" s="311"/>
      <c r="K15" s="311"/>
      <c r="L15" s="311"/>
      <c r="M15" s="311"/>
      <c r="N15" s="311"/>
      <c r="O15" s="177"/>
    </row>
    <row r="16" spans="2:15" ht="43.05" customHeight="1">
      <c r="B16" s="308" t="s">
        <v>485</v>
      </c>
      <c r="C16" s="308"/>
      <c r="D16" s="308"/>
      <c r="E16" s="110" t="str">
        <f>IF(OR('Mon élève'!O36="x",'Mon élève'!O37="x",'Mon élève'!O32="x",'Mon élève'!O35="x"),"X","")</f>
        <v/>
      </c>
      <c r="F16" s="139"/>
      <c r="G16" s="176"/>
      <c r="H16" s="311"/>
      <c r="I16" s="311"/>
      <c r="J16" s="311"/>
      <c r="K16" s="311"/>
      <c r="L16" s="311"/>
      <c r="M16" s="311"/>
      <c r="N16" s="311"/>
      <c r="O16" s="177"/>
    </row>
  </sheetData>
  <sheetProtection sheet="1" objects="1" scenarios="1" selectLockedCells="1"/>
  <mergeCells count="23">
    <mergeCell ref="B13:D13"/>
    <mergeCell ref="B14:D14"/>
    <mergeCell ref="B15:D15"/>
    <mergeCell ref="B16:D16"/>
    <mergeCell ref="E7:F7"/>
    <mergeCell ref="B10:D10"/>
    <mergeCell ref="B11:D11"/>
    <mergeCell ref="B12:D12"/>
    <mergeCell ref="G13:O13"/>
    <mergeCell ref="G14:O14"/>
    <mergeCell ref="G15:O15"/>
    <mergeCell ref="G16:O16"/>
    <mergeCell ref="M4:O4"/>
    <mergeCell ref="G8:O8"/>
    <mergeCell ref="G9:O9"/>
    <mergeCell ref="G10:O10"/>
    <mergeCell ref="G11:O11"/>
    <mergeCell ref="G12:O12"/>
    <mergeCell ref="M2:O3"/>
    <mergeCell ref="B2:D2"/>
    <mergeCell ref="B9:D9"/>
    <mergeCell ref="E2:H2"/>
    <mergeCell ref="I2:L2"/>
  </mergeCells>
  <phoneticPr fontId="13" type="noConversion"/>
  <hyperlinks>
    <hyperlink ref="M4" r:id="rId1" tooltip="Accès aux idées" xr:uid="{00000000-0004-0000-0200-000000000000}"/>
    <hyperlink ref="N4" r:id="rId2" tooltip="Accès aux idées" display="https://cutt.ly/nvJXnEe" xr:uid="{00000000-0004-0000-0200-000001000000}"/>
    <hyperlink ref="O4" r:id="rId3" tooltip="Accès aux idées" display="https://cutt.ly/nvJXnEe" xr:uid="{00000000-0004-0000-0200-000002000000}"/>
  </hyperlinks>
  <pageMargins left="0.25" right="0.25" top="0.35685039370078742" bottom="0.16" header="0.30000000000000004" footer="0.30000000000000004"/>
  <pageSetup paperSize="9" orientation="landscape" horizontalDpi="4294967292" verticalDpi="4294967292" r:id="rId4"/>
  <drawing r:id="rId5"/>
  <extLst>
    <ext xmlns:mx="http://schemas.microsoft.com/office/mac/excel/2008/main" uri="{64002731-A6B0-56B0-2670-7721B7C09600}">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8000"/>
  </sheetPr>
  <dimension ref="A1:Q21"/>
  <sheetViews>
    <sheetView showGridLines="0" view="pageLayout" topLeftCell="A2" workbookViewId="0">
      <selection activeCell="Q2" sqref="Q2"/>
    </sheetView>
  </sheetViews>
  <sheetFormatPr baseColWidth="10" defaultColWidth="4.796875" defaultRowHeight="13.2"/>
  <cols>
    <col min="1" max="1" width="4.796875" style="59"/>
    <col min="2" max="2" width="5.69921875" style="59" customWidth="1"/>
    <col min="3" max="3" width="7.296875" style="59" customWidth="1"/>
    <col min="4" max="4" width="8.5" style="59" customWidth="1"/>
    <col min="5" max="5" width="9.5" style="59" customWidth="1"/>
    <col min="6" max="6" width="11.296875" style="59" customWidth="1"/>
    <col min="7" max="7" width="7.19921875" style="59" customWidth="1"/>
    <col min="8" max="8" width="6.796875" style="59" customWidth="1"/>
    <col min="9" max="9" width="12" style="59" customWidth="1"/>
    <col min="10" max="10" width="5.296875" style="59" customWidth="1"/>
    <col min="11" max="11" width="7.296875" style="59" customWidth="1"/>
    <col min="12" max="13" width="8.796875" style="59" customWidth="1"/>
    <col min="14" max="14" width="5.5" style="59" customWidth="1"/>
    <col min="15" max="15" width="5.796875" style="59" customWidth="1"/>
    <col min="16" max="16" width="9.796875" style="59" customWidth="1"/>
    <col min="17" max="17" width="5.296875" style="59" customWidth="1"/>
    <col min="18" max="18" width="1.69921875" style="59" customWidth="1"/>
    <col min="19" max="16384" width="4.796875" style="59"/>
  </cols>
  <sheetData>
    <row r="1" spans="1:17" s="107" customFormat="1" ht="28.95" customHeight="1">
      <c r="C1" s="126"/>
      <c r="D1" s="126"/>
      <c r="E1" s="126"/>
      <c r="F1" s="126"/>
      <c r="G1" s="126"/>
      <c r="H1" s="126"/>
      <c r="I1" s="130" t="s">
        <v>498</v>
      </c>
      <c r="J1" s="331" t="s">
        <v>496</v>
      </c>
      <c r="K1" s="331"/>
      <c r="L1" s="331"/>
      <c r="M1" s="132" t="s">
        <v>499</v>
      </c>
      <c r="N1" s="131" t="s">
        <v>498</v>
      </c>
      <c r="O1" s="316" t="s">
        <v>495</v>
      </c>
      <c r="P1" s="316"/>
      <c r="Q1" s="316"/>
    </row>
    <row r="2" spans="1:17" s="127" customFormat="1" ht="34.950000000000003" customHeight="1" thickBot="1">
      <c r="B2" s="330" t="s">
        <v>494</v>
      </c>
      <c r="C2" s="330"/>
      <c r="D2" s="330"/>
      <c r="E2" s="330"/>
      <c r="F2" s="330"/>
      <c r="G2" s="330"/>
      <c r="H2" s="330"/>
      <c r="I2" s="330"/>
      <c r="J2" s="330"/>
      <c r="K2" s="330"/>
      <c r="L2" s="336" t="str">
        <f>'Mon élève'!G8</f>
        <v>Elève-22</v>
      </c>
      <c r="M2" s="336"/>
      <c r="N2" s="336"/>
      <c r="O2" s="336"/>
      <c r="P2" s="336"/>
      <c r="Q2" s="129"/>
    </row>
    <row r="3" spans="1:17" ht="30" customHeight="1">
      <c r="A3" s="107" t="s">
        <v>336</v>
      </c>
      <c r="B3" s="332" t="s">
        <v>313</v>
      </c>
      <c r="C3" s="332"/>
      <c r="D3" s="332"/>
      <c r="F3" s="333" t="s">
        <v>346</v>
      </c>
      <c r="G3" s="334"/>
      <c r="H3" s="334"/>
      <c r="I3" s="334"/>
      <c r="J3" s="334"/>
      <c r="K3" s="335"/>
    </row>
    <row r="4" spans="1:17" ht="43.95" customHeight="1">
      <c r="A4" s="317" t="s">
        <v>340</v>
      </c>
      <c r="B4" s="317"/>
      <c r="C4" s="317"/>
      <c r="D4" s="317"/>
      <c r="E4" s="318"/>
      <c r="F4" s="319" t="s">
        <v>353</v>
      </c>
      <c r="G4" s="320"/>
      <c r="H4" s="320"/>
      <c r="I4" s="320"/>
      <c r="J4" s="320"/>
      <c r="K4" s="321"/>
      <c r="L4" s="71" t="s">
        <v>341</v>
      </c>
      <c r="M4" s="318" t="s">
        <v>342</v>
      </c>
      <c r="N4" s="322"/>
      <c r="O4" s="322"/>
      <c r="P4" s="322"/>
      <c r="Q4" s="323"/>
    </row>
    <row r="5" spans="1:17" ht="34.049999999999997" customHeight="1">
      <c r="A5" s="324" t="s">
        <v>345</v>
      </c>
      <c r="B5" s="325"/>
      <c r="C5" s="325"/>
      <c r="D5" s="325"/>
      <c r="E5" s="325"/>
      <c r="F5" s="326" t="s">
        <v>354</v>
      </c>
      <c r="G5" s="327"/>
      <c r="H5" s="327"/>
      <c r="I5" s="327"/>
      <c r="J5" s="327"/>
      <c r="K5" s="328"/>
      <c r="L5" s="72" t="s">
        <v>343</v>
      </c>
      <c r="M5" s="329"/>
      <c r="N5" s="329"/>
      <c r="O5" s="329"/>
      <c r="P5" s="329"/>
      <c r="Q5" s="329"/>
    </row>
    <row r="6" spans="1:17" ht="28.95" customHeight="1">
      <c r="A6" s="383"/>
      <c r="B6" s="364"/>
      <c r="C6" s="364"/>
      <c r="D6" s="364"/>
      <c r="E6" s="365"/>
      <c r="F6" s="363"/>
      <c r="G6" s="364"/>
      <c r="H6" s="364"/>
      <c r="I6" s="364"/>
      <c r="J6" s="364"/>
      <c r="K6" s="365"/>
      <c r="L6" s="73"/>
      <c r="M6" s="376"/>
      <c r="N6" s="377"/>
      <c r="O6" s="377"/>
      <c r="P6" s="377"/>
      <c r="Q6" s="378"/>
    </row>
    <row r="7" spans="1:17" ht="28.95" customHeight="1">
      <c r="A7" s="383"/>
      <c r="B7" s="364"/>
      <c r="C7" s="364"/>
      <c r="D7" s="364"/>
      <c r="E7" s="365"/>
      <c r="F7" s="363"/>
      <c r="G7" s="364"/>
      <c r="H7" s="364"/>
      <c r="I7" s="364"/>
      <c r="J7" s="364"/>
      <c r="K7" s="365"/>
      <c r="L7" s="73"/>
      <c r="M7" s="376"/>
      <c r="N7" s="377"/>
      <c r="O7" s="377"/>
      <c r="P7" s="377"/>
      <c r="Q7" s="378"/>
    </row>
    <row r="8" spans="1:17" ht="28.95" customHeight="1">
      <c r="A8" s="383"/>
      <c r="B8" s="364"/>
      <c r="C8" s="364"/>
      <c r="D8" s="364"/>
      <c r="E8" s="365"/>
      <c r="F8" s="363"/>
      <c r="G8" s="364"/>
      <c r="H8" s="364"/>
      <c r="I8" s="364"/>
      <c r="J8" s="364"/>
      <c r="K8" s="365"/>
      <c r="L8" s="73"/>
      <c r="M8" s="376"/>
      <c r="N8" s="377"/>
      <c r="O8" s="377"/>
      <c r="P8" s="377"/>
      <c r="Q8" s="378"/>
    </row>
    <row r="9" spans="1:17" ht="28.95" customHeight="1">
      <c r="A9" s="383"/>
      <c r="B9" s="364"/>
      <c r="C9" s="364"/>
      <c r="D9" s="364"/>
      <c r="E9" s="365"/>
      <c r="F9" s="363"/>
      <c r="G9" s="364"/>
      <c r="H9" s="364"/>
      <c r="I9" s="364"/>
      <c r="J9" s="364"/>
      <c r="K9" s="365"/>
      <c r="L9" s="73"/>
      <c r="M9" s="376"/>
      <c r="N9" s="377"/>
      <c r="O9" s="377"/>
      <c r="P9" s="377"/>
      <c r="Q9" s="378"/>
    </row>
    <row r="10" spans="1:17" ht="27" customHeight="1" thickBot="1">
      <c r="A10" s="384"/>
      <c r="B10" s="384"/>
      <c r="C10" s="384"/>
      <c r="D10" s="384"/>
      <c r="E10" s="376"/>
      <c r="F10" s="373"/>
      <c r="G10" s="374"/>
      <c r="H10" s="374"/>
      <c r="I10" s="374"/>
      <c r="J10" s="374"/>
      <c r="K10" s="375"/>
      <c r="L10" s="118"/>
      <c r="M10" s="376"/>
      <c r="N10" s="377"/>
      <c r="O10" s="377"/>
      <c r="P10" s="377"/>
      <c r="Q10" s="378"/>
    </row>
    <row r="11" spans="1:17" ht="12" customHeight="1" thickBot="1">
      <c r="A11" s="68"/>
      <c r="B11" s="68"/>
      <c r="C11" s="68"/>
      <c r="D11" s="68"/>
      <c r="E11" s="68"/>
      <c r="F11" s="69"/>
      <c r="G11" s="69"/>
      <c r="H11" s="69"/>
      <c r="I11" s="69"/>
      <c r="J11" s="69"/>
      <c r="K11" s="69"/>
      <c r="L11" s="69"/>
      <c r="M11" s="69"/>
      <c r="N11" s="69"/>
      <c r="O11" s="69"/>
      <c r="P11" s="69"/>
      <c r="Q11" s="69"/>
    </row>
    <row r="12" spans="1:17" ht="22.95" customHeight="1">
      <c r="A12" s="368" t="s">
        <v>349</v>
      </c>
      <c r="B12" s="369"/>
      <c r="C12" s="369"/>
      <c r="D12" s="369"/>
      <c r="E12" s="369"/>
      <c r="F12" s="369"/>
      <c r="G12" s="369"/>
      <c r="H12" s="369"/>
      <c r="I12" s="369"/>
      <c r="J12" s="75"/>
      <c r="K12" s="370" t="s">
        <v>512</v>
      </c>
      <c r="L12" s="371"/>
      <c r="M12" s="371"/>
      <c r="N12" s="371"/>
      <c r="O12" s="371"/>
      <c r="P12" s="371"/>
      <c r="Q12" s="372"/>
    </row>
    <row r="13" spans="1:17" ht="27" customHeight="1" thickBot="1">
      <c r="A13" s="366" t="s">
        <v>350</v>
      </c>
      <c r="B13" s="367"/>
      <c r="C13" s="367"/>
      <c r="D13" s="367"/>
      <c r="E13" s="367"/>
      <c r="F13" s="367"/>
      <c r="G13" s="148" t="s">
        <v>351</v>
      </c>
      <c r="H13" s="367" t="s">
        <v>313</v>
      </c>
      <c r="I13" s="367"/>
      <c r="J13" s="147"/>
      <c r="K13" s="379" t="s">
        <v>511</v>
      </c>
      <c r="L13" s="380"/>
      <c r="M13" s="380"/>
      <c r="N13" s="380"/>
      <c r="O13" s="380"/>
      <c r="P13" s="381" t="s">
        <v>313</v>
      </c>
      <c r="Q13" s="382"/>
    </row>
    <row r="14" spans="1:17" ht="12" customHeight="1" thickBot="1">
      <c r="A14" s="69"/>
      <c r="B14" s="69"/>
      <c r="C14" s="69"/>
      <c r="D14" s="69"/>
      <c r="E14" s="69"/>
      <c r="F14" s="69"/>
      <c r="G14" s="69"/>
      <c r="H14" s="69"/>
      <c r="I14" s="69"/>
      <c r="J14" s="69"/>
      <c r="K14" s="69"/>
      <c r="L14" s="69"/>
      <c r="M14" s="69"/>
      <c r="N14" s="69"/>
      <c r="O14" s="69"/>
      <c r="P14" s="69"/>
      <c r="Q14" s="69"/>
    </row>
    <row r="15" spans="1:17" ht="27" customHeight="1" thickBot="1">
      <c r="A15" s="349" t="s">
        <v>347</v>
      </c>
      <c r="B15" s="350"/>
      <c r="C15" s="350"/>
      <c r="D15" s="350"/>
      <c r="E15" s="350"/>
      <c r="F15" s="350"/>
      <c r="G15" s="350"/>
      <c r="H15" s="60"/>
      <c r="I15" s="360" t="s">
        <v>348</v>
      </c>
      <c r="J15" s="361"/>
      <c r="K15" s="361"/>
      <c r="L15" s="361"/>
      <c r="M15" s="361"/>
      <c r="N15" s="362" t="s">
        <v>352</v>
      </c>
      <c r="O15" s="362"/>
      <c r="P15" s="346" t="s">
        <v>313</v>
      </c>
      <c r="Q15" s="347"/>
    </row>
    <row r="16" spans="1:17" ht="27" customHeight="1">
      <c r="A16" s="351"/>
      <c r="B16" s="352"/>
      <c r="C16" s="352"/>
      <c r="D16" s="352"/>
      <c r="E16" s="352"/>
      <c r="F16" s="352"/>
      <c r="G16" s="353"/>
      <c r="H16" s="60"/>
      <c r="I16" s="337"/>
      <c r="J16" s="338"/>
      <c r="K16" s="338"/>
      <c r="L16" s="338"/>
      <c r="M16" s="338"/>
      <c r="N16" s="338"/>
      <c r="O16" s="338"/>
      <c r="P16" s="338"/>
      <c r="Q16" s="339"/>
    </row>
    <row r="17" spans="1:17" ht="27" customHeight="1">
      <c r="A17" s="354"/>
      <c r="B17" s="355"/>
      <c r="C17" s="355"/>
      <c r="D17" s="355"/>
      <c r="E17" s="355"/>
      <c r="F17" s="355"/>
      <c r="G17" s="356"/>
      <c r="H17" s="60"/>
      <c r="I17" s="340"/>
      <c r="J17" s="341"/>
      <c r="K17" s="341"/>
      <c r="L17" s="341"/>
      <c r="M17" s="341"/>
      <c r="N17" s="341"/>
      <c r="O17" s="341"/>
      <c r="P17" s="341"/>
      <c r="Q17" s="342"/>
    </row>
    <row r="18" spans="1:17" ht="27" customHeight="1" thickBot="1">
      <c r="A18" s="354"/>
      <c r="B18" s="355"/>
      <c r="C18" s="355"/>
      <c r="D18" s="355"/>
      <c r="E18" s="355"/>
      <c r="F18" s="355"/>
      <c r="G18" s="356"/>
      <c r="H18" s="60"/>
      <c r="I18" s="343"/>
      <c r="J18" s="344"/>
      <c r="K18" s="344"/>
      <c r="L18" s="344"/>
      <c r="M18" s="344"/>
      <c r="N18" s="344"/>
      <c r="O18" s="344"/>
      <c r="P18" s="344"/>
      <c r="Q18" s="345"/>
    </row>
    <row r="19" spans="1:17" ht="27" customHeight="1" thickBot="1">
      <c r="A19" s="357"/>
      <c r="B19" s="358"/>
      <c r="C19" s="358"/>
      <c r="D19" s="358"/>
      <c r="E19" s="358"/>
      <c r="F19" s="358"/>
      <c r="G19" s="359"/>
      <c r="H19" s="60"/>
      <c r="I19" s="74" t="s">
        <v>435</v>
      </c>
      <c r="J19" s="140"/>
      <c r="K19" s="348" t="s">
        <v>436</v>
      </c>
      <c r="L19" s="348"/>
      <c r="M19" s="140"/>
      <c r="N19" s="348" t="s">
        <v>437</v>
      </c>
      <c r="O19" s="348"/>
      <c r="P19" s="348"/>
      <c r="Q19" s="141"/>
    </row>
    <row r="20" spans="1:17" ht="27" customHeight="1">
      <c r="B20" s="60"/>
      <c r="C20" s="60"/>
      <c r="D20" s="60"/>
      <c r="E20" s="60"/>
      <c r="F20" s="60"/>
      <c r="G20" s="60"/>
      <c r="H20" s="60"/>
      <c r="I20" s="60"/>
      <c r="J20" s="60"/>
      <c r="K20" s="60"/>
      <c r="L20" s="60"/>
      <c r="M20" s="60"/>
      <c r="N20" s="60"/>
      <c r="O20" s="60"/>
      <c r="P20" s="60"/>
    </row>
    <row r="21" spans="1:17" ht="27" customHeight="1">
      <c r="B21" s="60"/>
      <c r="C21" s="60"/>
      <c r="D21" s="60"/>
      <c r="E21" s="60"/>
      <c r="F21" s="60"/>
      <c r="G21" s="60"/>
      <c r="H21" s="60"/>
      <c r="I21" s="60"/>
      <c r="J21" s="60"/>
      <c r="K21" s="60"/>
      <c r="L21" s="60"/>
      <c r="M21" s="60"/>
      <c r="N21" s="60"/>
      <c r="O21" s="60"/>
      <c r="P21" s="60"/>
    </row>
  </sheetData>
  <sheetProtection sheet="1" objects="1" scenarios="1" selectLockedCells="1"/>
  <mergeCells count="41">
    <mergeCell ref="M7:Q7"/>
    <mergeCell ref="M8:Q8"/>
    <mergeCell ref="M9:Q9"/>
    <mergeCell ref="F7:K7"/>
    <mergeCell ref="F8:K8"/>
    <mergeCell ref="F6:K6"/>
    <mergeCell ref="A13:F13"/>
    <mergeCell ref="H13:I13"/>
    <mergeCell ref="A12:I12"/>
    <mergeCell ref="K12:Q12"/>
    <mergeCell ref="F10:K10"/>
    <mergeCell ref="M10:Q10"/>
    <mergeCell ref="K13:O13"/>
    <mergeCell ref="P13:Q13"/>
    <mergeCell ref="A6:E6"/>
    <mergeCell ref="A7:E7"/>
    <mergeCell ref="A8:E8"/>
    <mergeCell ref="A9:E9"/>
    <mergeCell ref="A10:E10"/>
    <mergeCell ref="F9:K9"/>
    <mergeCell ref="M6:Q6"/>
    <mergeCell ref="I16:Q18"/>
    <mergeCell ref="P15:Q15"/>
    <mergeCell ref="N19:P19"/>
    <mergeCell ref="A15:G15"/>
    <mergeCell ref="A16:G19"/>
    <mergeCell ref="K19:L19"/>
    <mergeCell ref="I15:M15"/>
    <mergeCell ref="N15:O15"/>
    <mergeCell ref="O1:Q1"/>
    <mergeCell ref="A4:E4"/>
    <mergeCell ref="F4:K4"/>
    <mergeCell ref="M4:Q4"/>
    <mergeCell ref="A5:E5"/>
    <mergeCell ref="F5:K5"/>
    <mergeCell ref="M5:Q5"/>
    <mergeCell ref="B2:K2"/>
    <mergeCell ref="J1:L1"/>
    <mergeCell ref="B3:D3"/>
    <mergeCell ref="F3:K3"/>
    <mergeCell ref="L2:P2"/>
  </mergeCells>
  <phoneticPr fontId="13" type="noConversion"/>
  <hyperlinks>
    <hyperlink ref="O1" location="DIB!A1" tooltip="accès au DIB" display="Je m'aide du DIB pour trouver les aides adaptées  " xr:uid="{00000000-0004-0000-0300-000000000000}"/>
    <hyperlink ref="P1" location="DIB!A1" tooltip="accès au DIB" display="DIB!A1" xr:uid="{00000000-0004-0000-0300-000001000000}"/>
    <hyperlink ref="Q1" location="DIB!A1" tooltip="accès au DIB" display="DIB!A1" xr:uid="{00000000-0004-0000-0300-000002000000}"/>
    <hyperlink ref="J1" r:id="rId1" tooltip="accès à CAP école inclusive" xr:uid="{00000000-0004-0000-0300-000003000000}"/>
    <hyperlink ref="K1" r:id="rId2" tooltip="accès à CAP école inclusive" display="https://www.reseau-canope.fr/cap-ecole-inclusive/observer.html" xr:uid="{00000000-0004-0000-0300-000004000000}"/>
    <hyperlink ref="L1" r:id="rId3" tooltip="accès à CAP école inclusive" display="https://www.reseau-canope.fr/cap-ecole-inclusive/observer.html" xr:uid="{00000000-0004-0000-0300-000005000000}"/>
  </hyperlinks>
  <pageMargins left="0.25" right="0.19685039370078741" top="0.36000000000000004" bottom="0.16" header="0.2" footer="0.30000000000000004"/>
  <pageSetup paperSize="9" orientation="landscape" horizontalDpi="4294967292" verticalDpi="4294967292" r:id="rId4"/>
  <extLst>
    <ext xmlns:mx="http://schemas.microsoft.com/office/mac/excel/2008/main" uri="{64002731-A6B0-56B0-2670-7721B7C09600}">
      <mx:PLV Mode="1"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93981"/>
  </sheetPr>
  <dimension ref="A1:L73"/>
  <sheetViews>
    <sheetView showGridLines="0" topLeftCell="A37" workbookViewId="0">
      <selection activeCell="C35" sqref="C35"/>
    </sheetView>
  </sheetViews>
  <sheetFormatPr baseColWidth="10" defaultColWidth="10.796875" defaultRowHeight="15.6"/>
  <cols>
    <col min="1" max="1" width="9.69921875" style="46" customWidth="1"/>
    <col min="2" max="2" width="49.296875" style="46" customWidth="1"/>
    <col min="3" max="3" width="5.19921875" style="114" customWidth="1"/>
    <col min="4" max="4" width="2.5" style="46" customWidth="1"/>
    <col min="5" max="5" width="20.5" style="46" customWidth="1"/>
    <col min="6" max="6" width="44.19921875" style="46" customWidth="1"/>
    <col min="7" max="7" width="10.796875" style="52"/>
    <col min="8" max="8" width="10.796875" style="46"/>
    <col min="9" max="9" width="49.19921875" style="46" customWidth="1"/>
    <col min="10" max="16384" width="10.796875" style="46"/>
  </cols>
  <sheetData>
    <row r="1" spans="1:12" ht="24.6">
      <c r="E1" s="396" t="s">
        <v>506</v>
      </c>
      <c r="F1" s="396"/>
      <c r="G1" s="396"/>
    </row>
    <row r="3" spans="1:12" ht="24.6">
      <c r="A3" s="57" t="s">
        <v>332</v>
      </c>
      <c r="B3" s="58" t="str">
        <f>'Mon élève'!G8</f>
        <v>Elève-22</v>
      </c>
    </row>
    <row r="4" spans="1:12" ht="15" customHeight="1"/>
    <row r="5" spans="1:12" ht="61.05" customHeight="1">
      <c r="A5" s="394" t="s">
        <v>344</v>
      </c>
      <c r="C5" s="115"/>
      <c r="D5" s="56"/>
      <c r="E5" s="395" t="s">
        <v>476</v>
      </c>
      <c r="F5" s="395"/>
      <c r="I5" s="393"/>
      <c r="J5" s="393"/>
      <c r="K5" s="393"/>
      <c r="L5" s="393"/>
    </row>
    <row r="6" spans="1:12" ht="61.05" customHeight="1" thickBot="1">
      <c r="A6" s="394"/>
      <c r="C6" s="116"/>
      <c r="D6" s="56"/>
      <c r="E6" s="56" t="s">
        <v>318</v>
      </c>
      <c r="F6" s="55" t="s">
        <v>331</v>
      </c>
      <c r="I6" s="65"/>
      <c r="J6" s="65"/>
      <c r="K6" s="65"/>
      <c r="L6" s="65"/>
    </row>
    <row r="7" spans="1:12" ht="34.950000000000003" customHeight="1">
      <c r="A7" s="66"/>
      <c r="B7" s="67" t="s">
        <v>333</v>
      </c>
      <c r="C7" s="116"/>
      <c r="E7" s="45" t="s">
        <v>293</v>
      </c>
      <c r="F7" s="385" t="s">
        <v>1</v>
      </c>
      <c r="G7" s="387">
        <f>COUNTA('A Sensori Moteur'!G8:G12)</f>
        <v>0</v>
      </c>
    </row>
    <row r="8" spans="1:12" ht="34.950000000000003" customHeight="1" thickBot="1">
      <c r="B8" s="47" t="s">
        <v>334</v>
      </c>
      <c r="C8" s="117"/>
      <c r="E8" s="389" t="s">
        <v>294</v>
      </c>
      <c r="F8" s="386"/>
      <c r="G8" s="388"/>
    </row>
    <row r="9" spans="1:12" ht="31.2">
      <c r="B9" s="46" t="s">
        <v>320</v>
      </c>
      <c r="E9" s="389"/>
      <c r="F9" s="385" t="s">
        <v>19</v>
      </c>
      <c r="G9" s="387">
        <f>COUNTA('A Sensori Moteur'!G30:G33)</f>
        <v>0</v>
      </c>
    </row>
    <row r="10" spans="1:12" ht="16.2" thickBot="1">
      <c r="B10" s="46" t="s">
        <v>305</v>
      </c>
      <c r="E10" s="389"/>
      <c r="F10" s="386"/>
      <c r="G10" s="388"/>
    </row>
    <row r="11" spans="1:12">
      <c r="B11" s="46" t="s">
        <v>306</v>
      </c>
      <c r="E11" s="389"/>
      <c r="F11" s="385" t="s">
        <v>33</v>
      </c>
      <c r="G11" s="387">
        <f>COUNTA('A Sensori Moteur'!G54:G56)</f>
        <v>0</v>
      </c>
    </row>
    <row r="12" spans="1:12" ht="16.2" thickBot="1">
      <c r="B12" s="46" t="s">
        <v>307</v>
      </c>
      <c r="E12" s="389"/>
      <c r="F12" s="386"/>
      <c r="G12" s="388"/>
    </row>
    <row r="13" spans="1:12" ht="16.8" thickTop="1" thickBot="1">
      <c r="C13" s="113" t="str">
        <f>IF('Mon élève'!O31="x","X","")</f>
        <v/>
      </c>
      <c r="E13" s="389"/>
      <c r="F13" s="385" t="s">
        <v>40</v>
      </c>
      <c r="G13" s="387">
        <f>COUNTA('A Sensori Moteur'!G74:G76)</f>
        <v>0</v>
      </c>
    </row>
    <row r="14" spans="1:12" ht="16.8" thickTop="1" thickBot="1">
      <c r="E14" s="389"/>
      <c r="F14" s="386"/>
      <c r="G14" s="388"/>
    </row>
    <row r="15" spans="1:12">
      <c r="E15" s="389"/>
      <c r="F15" s="385" t="s">
        <v>48</v>
      </c>
      <c r="G15" s="387">
        <f>COUNTA('A Sensori Moteur'!G94:G97)</f>
        <v>0</v>
      </c>
    </row>
    <row r="16" spans="1:12" ht="16.2" thickBot="1">
      <c r="E16" s="390"/>
      <c r="F16" s="386"/>
      <c r="G16" s="388"/>
    </row>
    <row r="17" spans="2:7">
      <c r="E17" s="53"/>
    </row>
    <row r="18" spans="2:7" ht="16.2" thickBot="1">
      <c r="E18" s="53"/>
    </row>
    <row r="19" spans="2:7" ht="24.6">
      <c r="B19" s="47" t="s">
        <v>335</v>
      </c>
      <c r="C19" s="117"/>
      <c r="E19" s="45" t="s">
        <v>295</v>
      </c>
      <c r="F19" s="385" t="s">
        <v>58</v>
      </c>
      <c r="G19" s="387">
        <f>COUNTA('B psycho affectif'!G7:G10)</f>
        <v>0</v>
      </c>
    </row>
    <row r="20" spans="2:7" ht="33" customHeight="1" thickBot="1">
      <c r="B20" s="46" t="s">
        <v>319</v>
      </c>
      <c r="E20" s="391" t="s">
        <v>296</v>
      </c>
      <c r="F20" s="386"/>
      <c r="G20" s="388"/>
    </row>
    <row r="21" spans="2:7">
      <c r="B21" s="46" t="s">
        <v>314</v>
      </c>
      <c r="E21" s="391"/>
      <c r="F21" s="385" t="s">
        <v>75</v>
      </c>
      <c r="G21" s="387">
        <f>COUNTA('B psycho affectif'!G36:G40)</f>
        <v>0</v>
      </c>
    </row>
    <row r="22" spans="2:7" ht="16.2" thickBot="1">
      <c r="B22" s="46" t="s">
        <v>308</v>
      </c>
      <c r="E22" s="391"/>
      <c r="F22" s="386"/>
      <c r="G22" s="388"/>
    </row>
    <row r="23" spans="2:7">
      <c r="B23" s="46" t="s">
        <v>309</v>
      </c>
      <c r="E23" s="391"/>
      <c r="F23" s="385" t="s">
        <v>89</v>
      </c>
      <c r="G23" s="387">
        <f>COUNTA('B psycho affectif'!G64:G66)</f>
        <v>0</v>
      </c>
    </row>
    <row r="24" spans="2:7" ht="16.2" thickBot="1">
      <c r="B24" s="46" t="s">
        <v>310</v>
      </c>
      <c r="E24" s="391"/>
      <c r="F24" s="386"/>
      <c r="G24" s="388"/>
    </row>
    <row r="25" spans="2:7" ht="16.2" thickBot="1">
      <c r="B25" s="46" t="s">
        <v>311</v>
      </c>
      <c r="E25" s="391"/>
      <c r="F25" s="385" t="s">
        <v>99</v>
      </c>
      <c r="G25" s="387">
        <f>COUNTA('B psycho affectif'!G87:G89)</f>
        <v>0</v>
      </c>
    </row>
    <row r="26" spans="2:7" ht="16.8" thickTop="1" thickBot="1">
      <c r="B26" s="46" t="s">
        <v>312</v>
      </c>
      <c r="C26" s="113" t="str">
        <f>IF(OR('Mon élève'!O33="x",'Mon élève'!O35="x"),"X","")</f>
        <v/>
      </c>
      <c r="E26" s="392"/>
      <c r="F26" s="386"/>
      <c r="G26" s="388"/>
    </row>
    <row r="27" spans="2:7" ht="16.2" thickTop="1">
      <c r="B27" s="54" t="s">
        <v>307</v>
      </c>
      <c r="E27" s="53"/>
    </row>
    <row r="28" spans="2:7" ht="16.2" thickBot="1">
      <c r="E28" s="53"/>
    </row>
    <row r="29" spans="2:7" ht="24.6">
      <c r="B29" s="47" t="s">
        <v>335</v>
      </c>
      <c r="C29" s="117"/>
      <c r="E29" s="45" t="s">
        <v>297</v>
      </c>
      <c r="F29" s="385" t="s">
        <v>113</v>
      </c>
      <c r="G29" s="387">
        <f>COUNTA('C psycho Social'!G6:G9)</f>
        <v>0</v>
      </c>
    </row>
    <row r="30" spans="2:7" ht="33" customHeight="1" thickBot="1">
      <c r="B30" s="46" t="s">
        <v>507</v>
      </c>
      <c r="E30" s="391" t="s">
        <v>298</v>
      </c>
      <c r="F30" s="386"/>
      <c r="G30" s="388"/>
    </row>
    <row r="31" spans="2:7">
      <c r="B31" s="46" t="s">
        <v>315</v>
      </c>
      <c r="E31" s="391"/>
      <c r="F31" s="385" t="s">
        <v>121</v>
      </c>
      <c r="G31" s="387">
        <f>COUNTA('C psycho Social'!G25:G28)</f>
        <v>0</v>
      </c>
    </row>
    <row r="32" spans="2:7" ht="16.2" thickBot="1">
      <c r="B32" s="46" t="s">
        <v>316</v>
      </c>
      <c r="E32" s="392"/>
      <c r="F32" s="386"/>
      <c r="G32" s="388"/>
    </row>
    <row r="33" spans="2:7" ht="31.2">
      <c r="B33" s="46" t="s">
        <v>317</v>
      </c>
      <c r="E33" s="53"/>
    </row>
    <row r="34" spans="2:7" ht="16.2" thickBot="1">
      <c r="B34" s="54" t="s">
        <v>307</v>
      </c>
      <c r="E34" s="53"/>
    </row>
    <row r="35" spans="2:7" ht="16.8" thickTop="1" thickBot="1">
      <c r="B35" s="54"/>
      <c r="C35" s="113" t="str">
        <f>IF('Mon élève'!O34="x","X","")</f>
        <v/>
      </c>
      <c r="E35" s="53"/>
    </row>
    <row r="36" spans="2:7" ht="43.05" customHeight="1" thickTop="1" thickBot="1">
      <c r="E36" s="53"/>
    </row>
    <row r="37" spans="2:7" ht="24.6">
      <c r="B37" s="47" t="s">
        <v>335</v>
      </c>
      <c r="C37" s="117"/>
      <c r="E37" s="45" t="s">
        <v>299</v>
      </c>
      <c r="F37" s="385" t="s">
        <v>135</v>
      </c>
      <c r="G37" s="387">
        <f>COUNTA('D Cognitif'!G6:G9)</f>
        <v>0</v>
      </c>
    </row>
    <row r="38" spans="2:7" ht="33" customHeight="1" thickBot="1">
      <c r="B38" s="46" t="s">
        <v>325</v>
      </c>
      <c r="E38" s="391" t="s">
        <v>300</v>
      </c>
      <c r="F38" s="386"/>
      <c r="G38" s="388"/>
    </row>
    <row r="39" spans="2:7" ht="31.2">
      <c r="B39" s="46" t="s">
        <v>501</v>
      </c>
      <c r="E39" s="391"/>
      <c r="F39" s="385" t="s">
        <v>147</v>
      </c>
      <c r="G39" s="387"/>
    </row>
    <row r="40" spans="2:7" ht="31.8" thickBot="1">
      <c r="B40" s="46" t="s">
        <v>328</v>
      </c>
      <c r="E40" s="391"/>
      <c r="F40" s="386"/>
      <c r="G40" s="388"/>
    </row>
    <row r="41" spans="2:7">
      <c r="B41" s="46" t="s">
        <v>329</v>
      </c>
      <c r="E41" s="391"/>
      <c r="F41" s="385" t="s">
        <v>161</v>
      </c>
      <c r="G41" s="387"/>
    </row>
    <row r="42" spans="2:7" ht="16.2" thickBot="1">
      <c r="B42" s="54" t="s">
        <v>307</v>
      </c>
      <c r="E42" s="391"/>
      <c r="F42" s="386"/>
      <c r="G42" s="388"/>
    </row>
    <row r="43" spans="2:7">
      <c r="E43" s="391"/>
      <c r="F43" s="385" t="s">
        <v>172</v>
      </c>
      <c r="G43" s="387"/>
    </row>
    <row r="44" spans="2:7" ht="16.2" thickBot="1">
      <c r="E44" s="391"/>
      <c r="F44" s="386"/>
      <c r="G44" s="388"/>
    </row>
    <row r="45" spans="2:7" ht="16.2" thickBot="1">
      <c r="E45" s="391"/>
      <c r="F45" s="104" t="s">
        <v>472</v>
      </c>
      <c r="G45" s="103"/>
    </row>
    <row r="46" spans="2:7" ht="16.8" thickTop="1" thickBot="1">
      <c r="C46" s="113" t="str">
        <f>IF(OR('Mon élève'!O36="x",'Mon élève'!O37="x"),"X","")</f>
        <v/>
      </c>
      <c r="E46" s="391"/>
      <c r="F46" s="385" t="s">
        <v>467</v>
      </c>
      <c r="G46" s="387">
        <f>COUNTA('D Cognitif'!G147:G149)</f>
        <v>0</v>
      </c>
    </row>
    <row r="47" spans="2:7" ht="16.8" thickTop="1" thickBot="1">
      <c r="E47" s="391"/>
      <c r="F47" s="386"/>
      <c r="G47" s="388"/>
    </row>
    <row r="48" spans="2:7">
      <c r="E48" s="391"/>
      <c r="F48" s="385" t="s">
        <v>468</v>
      </c>
      <c r="G48" s="387">
        <f>COUNTA('D Cognitif'!G167:G168)</f>
        <v>0</v>
      </c>
    </row>
    <row r="49" spans="2:7" ht="16.2" thickBot="1">
      <c r="E49" s="391"/>
      <c r="F49" s="386"/>
      <c r="G49" s="388"/>
    </row>
    <row r="50" spans="2:7">
      <c r="E50" s="391"/>
      <c r="F50" s="385" t="s">
        <v>469</v>
      </c>
      <c r="G50" s="387">
        <f>COUNTA('D Cognitif'!G187:G190)</f>
        <v>0</v>
      </c>
    </row>
    <row r="51" spans="2:7" ht="16.2" thickBot="1">
      <c r="E51" s="391"/>
      <c r="F51" s="386"/>
      <c r="G51" s="388"/>
    </row>
    <row r="52" spans="2:7">
      <c r="E52" s="391"/>
      <c r="F52" s="385" t="s">
        <v>470</v>
      </c>
      <c r="G52" s="387">
        <f>COUNTA('D Cognitif'!G215:G216)</f>
        <v>0</v>
      </c>
    </row>
    <row r="53" spans="2:7" ht="16.2" thickBot="1">
      <c r="E53" s="391"/>
      <c r="F53" s="386"/>
      <c r="G53" s="388"/>
    </row>
    <row r="54" spans="2:7">
      <c r="E54" s="391"/>
      <c r="F54" s="385" t="s">
        <v>471</v>
      </c>
      <c r="G54" s="387">
        <f>COUNTA('D Cognitif'!G231:G236)</f>
        <v>0</v>
      </c>
    </row>
    <row r="55" spans="2:7" ht="16.2" thickBot="1">
      <c r="E55" s="392"/>
      <c r="F55" s="386"/>
      <c r="G55" s="388"/>
    </row>
    <row r="56" spans="2:7">
      <c r="E56" s="53"/>
    </row>
    <row r="57" spans="2:7" ht="16.2" thickBot="1">
      <c r="B57" s="47" t="s">
        <v>335</v>
      </c>
      <c r="E57" s="53"/>
    </row>
    <row r="58" spans="2:7" ht="28.95" customHeight="1">
      <c r="B58" s="46" t="s">
        <v>323</v>
      </c>
      <c r="C58" s="117"/>
      <c r="E58" s="45" t="s">
        <v>301</v>
      </c>
      <c r="F58" s="385" t="s">
        <v>230</v>
      </c>
      <c r="G58" s="387"/>
    </row>
    <row r="59" spans="2:7" ht="39" customHeight="1" thickBot="1">
      <c r="B59" s="54" t="s">
        <v>321</v>
      </c>
      <c r="E59" s="391" t="s">
        <v>302</v>
      </c>
      <c r="F59" s="386"/>
      <c r="G59" s="388"/>
    </row>
    <row r="60" spans="2:7" ht="31.2">
      <c r="B60" s="54" t="s">
        <v>322</v>
      </c>
      <c r="E60" s="391"/>
      <c r="F60" s="385" t="s">
        <v>242</v>
      </c>
      <c r="G60" s="387"/>
    </row>
    <row r="61" spans="2:7" ht="31.8" thickBot="1">
      <c r="B61" s="46" t="s">
        <v>245</v>
      </c>
      <c r="E61" s="392"/>
      <c r="F61" s="386"/>
      <c r="G61" s="388"/>
    </row>
    <row r="62" spans="2:7" ht="31.8" thickBot="1">
      <c r="B62" s="54" t="s">
        <v>324</v>
      </c>
      <c r="E62" s="53"/>
    </row>
    <row r="63" spans="2:7" ht="16.8" thickTop="1" thickBot="1">
      <c r="B63" s="54" t="s">
        <v>307</v>
      </c>
      <c r="C63" s="113" t="str">
        <f>IF('Mon élève'!O32="x","X","")</f>
        <v/>
      </c>
      <c r="E63" s="53"/>
    </row>
    <row r="64" spans="2:7" ht="16.2" thickTop="1">
      <c r="E64" s="53"/>
    </row>
    <row r="65" spans="2:7" ht="16.2" thickBot="1">
      <c r="E65" s="53"/>
    </row>
    <row r="66" spans="2:7" ht="24.6">
      <c r="B66" s="47" t="s">
        <v>335</v>
      </c>
      <c r="C66" s="117"/>
      <c r="E66" s="45" t="s">
        <v>303</v>
      </c>
      <c r="F66" s="385" t="s">
        <v>254</v>
      </c>
      <c r="G66" s="387"/>
    </row>
    <row r="67" spans="2:7" ht="33" customHeight="1" thickBot="1">
      <c r="B67" s="54" t="s">
        <v>326</v>
      </c>
      <c r="E67" s="391" t="s">
        <v>304</v>
      </c>
      <c r="F67" s="386"/>
      <c r="G67" s="388"/>
    </row>
    <row r="68" spans="2:7" ht="31.2">
      <c r="B68" s="46" t="s">
        <v>282</v>
      </c>
      <c r="E68" s="391"/>
      <c r="F68" s="385" t="s">
        <v>267</v>
      </c>
      <c r="G68" s="387"/>
    </row>
    <row r="69" spans="2:7" ht="63" thickBot="1">
      <c r="B69" s="46" t="s">
        <v>256</v>
      </c>
      <c r="E69" s="391"/>
      <c r="F69" s="386"/>
      <c r="G69" s="388"/>
    </row>
    <row r="70" spans="2:7" ht="31.2">
      <c r="B70" s="46" t="s">
        <v>327</v>
      </c>
      <c r="E70" s="391"/>
      <c r="F70" s="385" t="s">
        <v>274</v>
      </c>
      <c r="G70" s="387"/>
    </row>
    <row r="71" spans="2:7" ht="16.2" thickBot="1">
      <c r="B71" s="46" t="s">
        <v>307</v>
      </c>
      <c r="E71" s="391"/>
      <c r="F71" s="386"/>
      <c r="G71" s="388"/>
    </row>
    <row r="72" spans="2:7" ht="16.8" thickTop="1" thickBot="1">
      <c r="C72" s="113" t="str">
        <f>IF('Mon élève'!O36="x","X","")</f>
        <v/>
      </c>
      <c r="E72" s="391"/>
      <c r="F72" s="385" t="s">
        <v>281</v>
      </c>
      <c r="G72" s="387"/>
    </row>
    <row r="73" spans="2:7" ht="16.8" thickTop="1" thickBot="1">
      <c r="E73" s="392"/>
      <c r="F73" s="386"/>
      <c r="G73" s="388"/>
    </row>
  </sheetData>
  <sheetProtection sheet="1" objects="1" scenarios="1"/>
  <mergeCells count="62">
    <mergeCell ref="I5:L5"/>
    <mergeCell ref="A5:A6"/>
    <mergeCell ref="E5:F5"/>
    <mergeCell ref="E1:G1"/>
    <mergeCell ref="F7:F8"/>
    <mergeCell ref="G7:G8"/>
    <mergeCell ref="F9:F10"/>
    <mergeCell ref="G9:G10"/>
    <mergeCell ref="F11:F12"/>
    <mergeCell ref="G11:G12"/>
    <mergeCell ref="F13:F14"/>
    <mergeCell ref="G13:G14"/>
    <mergeCell ref="F15:F16"/>
    <mergeCell ref="G15:G16"/>
    <mergeCell ref="F19:F20"/>
    <mergeCell ref="G19:G20"/>
    <mergeCell ref="F21:F22"/>
    <mergeCell ref="G21:G22"/>
    <mergeCell ref="F23:F24"/>
    <mergeCell ref="G23:G24"/>
    <mergeCell ref="F25:F26"/>
    <mergeCell ref="G25:G26"/>
    <mergeCell ref="F29:F30"/>
    <mergeCell ref="G29:G30"/>
    <mergeCell ref="F31:F32"/>
    <mergeCell ref="G31:G32"/>
    <mergeCell ref="F37:F38"/>
    <mergeCell ref="G37:G38"/>
    <mergeCell ref="F39:F40"/>
    <mergeCell ref="G39:G40"/>
    <mergeCell ref="F41:F42"/>
    <mergeCell ref="G41:G42"/>
    <mergeCell ref="F43:F44"/>
    <mergeCell ref="G43:G44"/>
    <mergeCell ref="F46:F47"/>
    <mergeCell ref="G46:G47"/>
    <mergeCell ref="G48:G49"/>
    <mergeCell ref="F50:F51"/>
    <mergeCell ref="G50:G51"/>
    <mergeCell ref="G68:G69"/>
    <mergeCell ref="F52:F53"/>
    <mergeCell ref="G52:G53"/>
    <mergeCell ref="F54:F55"/>
    <mergeCell ref="G54:G55"/>
    <mergeCell ref="F58:F59"/>
    <mergeCell ref="G58:G59"/>
    <mergeCell ref="F70:F71"/>
    <mergeCell ref="G70:G71"/>
    <mergeCell ref="F72:F73"/>
    <mergeCell ref="G72:G73"/>
    <mergeCell ref="E8:E16"/>
    <mergeCell ref="E20:E26"/>
    <mergeCell ref="E30:E32"/>
    <mergeCell ref="E38:E55"/>
    <mergeCell ref="E59:E61"/>
    <mergeCell ref="E67:E73"/>
    <mergeCell ref="F60:F61"/>
    <mergeCell ref="G60:G61"/>
    <mergeCell ref="F66:F67"/>
    <mergeCell ref="G66:G67"/>
    <mergeCell ref="F68:F69"/>
    <mergeCell ref="F48:F49"/>
  </mergeCells>
  <phoneticPr fontId="13" type="noConversion"/>
  <hyperlinks>
    <hyperlink ref="E8" location="'A Sensori Moteur'!A1" display="Le fonctionnement sensori-moteur" xr:uid="{00000000-0004-0000-0400-000000000000}"/>
    <hyperlink ref="E9" location="'A Sensori Moteur'!A1" display="'A Sensori Moteur'!A1" xr:uid="{00000000-0004-0000-0400-000001000000}"/>
    <hyperlink ref="E10" location="'A Sensori Moteur'!A1" display="'A Sensori Moteur'!A1" xr:uid="{00000000-0004-0000-0400-000002000000}"/>
    <hyperlink ref="E11" location="'A Sensori Moteur'!A1" display="'A Sensori Moteur'!A1" xr:uid="{00000000-0004-0000-0400-000003000000}"/>
    <hyperlink ref="E12" location="'A Sensori Moteur'!A1" display="'A Sensori Moteur'!A1" xr:uid="{00000000-0004-0000-0400-000004000000}"/>
    <hyperlink ref="E13" location="'A Sensori Moteur'!A1" display="'A Sensori Moteur'!A1" xr:uid="{00000000-0004-0000-0400-000005000000}"/>
    <hyperlink ref="E14" location="'A Sensori Moteur'!A1" display="'A Sensori Moteur'!A1" xr:uid="{00000000-0004-0000-0400-000006000000}"/>
    <hyperlink ref="E15" location="'A Sensori Moteur'!A1" display="'A Sensori Moteur'!A1" xr:uid="{00000000-0004-0000-0400-000007000000}"/>
    <hyperlink ref="E16" location="'A Sensori Moteur'!A1" display="'A Sensori Moteur'!A1" xr:uid="{00000000-0004-0000-0400-000008000000}"/>
    <hyperlink ref="E20" location="'B psycho affectif'!A1" display="Le fonctionnement psycho-affectif" xr:uid="{00000000-0004-0000-0400-000009000000}"/>
    <hyperlink ref="E21" location="'B psycho affectif'!A1" display="'B psycho affectif'!A1" xr:uid="{00000000-0004-0000-0400-00000A000000}"/>
    <hyperlink ref="E22" location="'B psycho affectif'!A1" display="'B psycho affectif'!A1" xr:uid="{00000000-0004-0000-0400-00000B000000}"/>
    <hyperlink ref="E23" location="'B psycho affectif'!A1" display="'B psycho affectif'!A1" xr:uid="{00000000-0004-0000-0400-00000C000000}"/>
    <hyperlink ref="E24" location="'B psycho affectif'!A1" display="'B psycho affectif'!A1" xr:uid="{00000000-0004-0000-0400-00000D000000}"/>
    <hyperlink ref="E25" location="'B psycho affectif'!A1" display="'B psycho affectif'!A1" xr:uid="{00000000-0004-0000-0400-00000E000000}"/>
    <hyperlink ref="E26" location="'B psycho affectif'!A1" display="'B psycho affectif'!A1" xr:uid="{00000000-0004-0000-0400-00000F000000}"/>
    <hyperlink ref="E30" location="'C psycho Social'!A1" display="Le fonctionnement psycho-social" xr:uid="{00000000-0004-0000-0400-000010000000}"/>
    <hyperlink ref="E31" location="'C psycho Social'!A1" display="'C psycho Social'!A1" xr:uid="{00000000-0004-0000-0400-000011000000}"/>
    <hyperlink ref="E32" location="'C psycho Social'!A1" display="'C psycho Social'!A1" xr:uid="{00000000-0004-0000-0400-000012000000}"/>
    <hyperlink ref="E38" location="'D Cognitif'!A1" display="Le fonctionnement cognitif" xr:uid="{00000000-0004-0000-0400-000013000000}"/>
    <hyperlink ref="E39" location="'D Cognitif'!A1" display="'D Cognitif'!A1" xr:uid="{00000000-0004-0000-0400-000014000000}"/>
    <hyperlink ref="E40" location="'D Cognitif'!A1" display="'D Cognitif'!A1" xr:uid="{00000000-0004-0000-0400-000015000000}"/>
    <hyperlink ref="E41" location="'D Cognitif'!A1" display="'D Cognitif'!A1" xr:uid="{00000000-0004-0000-0400-000016000000}"/>
    <hyperlink ref="E42" location="'D Cognitif'!A1" display="'D Cognitif'!A1" xr:uid="{00000000-0004-0000-0400-000017000000}"/>
    <hyperlink ref="E43" location="'D Cognitif'!A1" display="'D Cognitif'!A1" xr:uid="{00000000-0004-0000-0400-000018000000}"/>
    <hyperlink ref="E44" location="'D Cognitif'!A1" display="'D Cognitif'!A1" xr:uid="{00000000-0004-0000-0400-000019000000}"/>
    <hyperlink ref="E46" location="'D Cognitif'!A1" display="'D Cognitif'!A1" xr:uid="{00000000-0004-0000-0400-00001A000000}"/>
    <hyperlink ref="E47" location="'D Cognitif'!A1" display="'D Cognitif'!A1" xr:uid="{00000000-0004-0000-0400-00001B000000}"/>
    <hyperlink ref="E48" location="'D Cognitif'!A1" display="'D Cognitif'!A1" xr:uid="{00000000-0004-0000-0400-00001C000000}"/>
    <hyperlink ref="E49" location="'D Cognitif'!A1" display="'D Cognitif'!A1" xr:uid="{00000000-0004-0000-0400-00001D000000}"/>
    <hyperlink ref="E50" location="'D Cognitif'!A1" display="'D Cognitif'!A1" xr:uid="{00000000-0004-0000-0400-00001E000000}"/>
    <hyperlink ref="E51" location="'D Cognitif'!A1" display="'D Cognitif'!A1" xr:uid="{00000000-0004-0000-0400-00001F000000}"/>
    <hyperlink ref="E52" location="'D Cognitif'!A1" display="'D Cognitif'!A1" xr:uid="{00000000-0004-0000-0400-000020000000}"/>
    <hyperlink ref="E53" location="'D Cognitif'!A1" display="'D Cognitif'!A1" xr:uid="{00000000-0004-0000-0400-000021000000}"/>
    <hyperlink ref="E54" location="'D Cognitif'!A1" display="'D Cognitif'!A1" xr:uid="{00000000-0004-0000-0400-000022000000}"/>
    <hyperlink ref="E55" location="'D Cognitif'!A1" display="'D Cognitif'!A1" xr:uid="{00000000-0004-0000-0400-000023000000}"/>
    <hyperlink ref="E59" location="'E Relation au Savoir'!A1" display="La relation au savoir" xr:uid="{00000000-0004-0000-0400-000024000000}"/>
    <hyperlink ref="E60" location="'E Relation au Savoir'!A1" display="'E Relation au Savoir'!A1" xr:uid="{00000000-0004-0000-0400-000025000000}"/>
    <hyperlink ref="E61" location="'E Relation au Savoir'!A1" display="'E Relation au Savoir'!A1" xr:uid="{00000000-0004-0000-0400-000026000000}"/>
    <hyperlink ref="E67" location="'F Instrumental'!A1" display="Le fonctionnement instrumental" xr:uid="{00000000-0004-0000-0400-000027000000}"/>
    <hyperlink ref="E68" location="'F Instrumental'!A1" display="'F Instrumental'!A1" xr:uid="{00000000-0004-0000-0400-000028000000}"/>
    <hyperlink ref="E69" location="'F Instrumental'!A1" display="'F Instrumental'!A1" xr:uid="{00000000-0004-0000-0400-000029000000}"/>
    <hyperlink ref="E70" location="'F Instrumental'!A1" display="'F Instrumental'!A1" xr:uid="{00000000-0004-0000-0400-00002A000000}"/>
    <hyperlink ref="E71" location="'F Instrumental'!A1" display="'F Instrumental'!A1" xr:uid="{00000000-0004-0000-0400-00002B000000}"/>
    <hyperlink ref="E72" location="'F Instrumental'!A1" display="'F Instrumental'!A1" xr:uid="{00000000-0004-0000-0400-00002C000000}"/>
    <hyperlink ref="E73" location="'F Instrumental'!A1" display="'F Instrumental'!A1" xr:uid="{00000000-0004-0000-0400-00002D000000}"/>
    <hyperlink ref="F7" location="coordi_motice" display="1. Coordination motrice globale" xr:uid="{00000000-0004-0000-0400-00002E000000}"/>
    <hyperlink ref="F8" location="coordi_motice" display="coordi_motice" xr:uid="{00000000-0004-0000-0400-00002F000000}"/>
    <hyperlink ref="F9" location="motricite_fine" display="2. Motricité fine" xr:uid="{00000000-0004-0000-0400-000030000000}"/>
    <hyperlink ref="F10" location="motricite_fine" display="motricite_fine" xr:uid="{00000000-0004-0000-0400-000031000000}"/>
    <hyperlink ref="F11" location="parler" display="3. Parler" xr:uid="{00000000-0004-0000-0400-000032000000}"/>
    <hyperlink ref="F12" location="parler" display="parler" xr:uid="{00000000-0004-0000-0400-000033000000}"/>
    <hyperlink ref="F13" location="entendre" display="4. Entendre (percevoir les sons et comprendre)" xr:uid="{00000000-0004-0000-0400-000034000000}"/>
    <hyperlink ref="F14" location="entendre" display="entendre" xr:uid="{00000000-0004-0000-0400-000035000000}"/>
    <hyperlink ref="F15" location="voir" display="5. Voir (distinguer et identifier)" xr:uid="{00000000-0004-0000-0400-000036000000}"/>
    <hyperlink ref="F16" location="voir" display="voir" xr:uid="{00000000-0004-0000-0400-000037000000}"/>
    <hyperlink ref="F19" location="estimedesoi" display="6. L’estime de soi" xr:uid="{00000000-0004-0000-0400-000038000000}"/>
    <hyperlink ref="F20" location="estimedesoi" display="estimedesoi" xr:uid="{00000000-0004-0000-0400-000039000000}"/>
    <hyperlink ref="F21" location="autonomie_affective" display="7. L’autonomie affective" xr:uid="{00000000-0004-0000-0400-00003A000000}"/>
    <hyperlink ref="F22" location="autonomie_affective" display="autonomie_affective" xr:uid="{00000000-0004-0000-0400-00003B000000}"/>
    <hyperlink ref="F23" location="projection" display="8. La projection" xr:uid="{00000000-0004-0000-0400-00003C000000}"/>
    <hyperlink ref="F24" location="projection" display="projection" xr:uid="{00000000-0004-0000-0400-00003D000000}"/>
    <hyperlink ref="F25" location="emotions" display="9. La maîtrise des émotions" xr:uid="{00000000-0004-0000-0400-00003E000000}"/>
    <hyperlink ref="F26" location="emotions" display="emotions" xr:uid="{00000000-0004-0000-0400-00003F000000}"/>
    <hyperlink ref="F29" location="respecter_regles" display="10. Respecter les règles de vie" xr:uid="{00000000-0004-0000-0400-000040000000}"/>
    <hyperlink ref="F30" location="respecter_regles" display="respecter_regles" xr:uid="{00000000-0004-0000-0400-000041000000}"/>
    <hyperlink ref="F31" location="relations_autrui" display="11. Avoir des relations avec autrui conformes aux règles sociales" xr:uid="{00000000-0004-0000-0400-000042000000}"/>
    <hyperlink ref="F32" location="relations_autrui" display="relations_autrui" xr:uid="{00000000-0004-0000-0400-000043000000}"/>
    <hyperlink ref="F37" location="memoriser" display="12. Mémoriser" xr:uid="{00000000-0004-0000-0400-000044000000}"/>
    <hyperlink ref="F38" location="memoriser" display="memoriser" xr:uid="{00000000-0004-0000-0400-000045000000}"/>
    <hyperlink ref="F39" location="communiquer_oral" display="13. S’exprimer et communiquer à l’oral" xr:uid="{00000000-0004-0000-0400-000046000000}"/>
    <hyperlink ref="F40" location="communiquer_oral" display="communiquer_oral" xr:uid="{00000000-0004-0000-0400-000047000000}"/>
    <hyperlink ref="F41" location="communiquer_ecrit" display="14. S’exprimer et communiquer à l’écrit" xr:uid="{00000000-0004-0000-0400-000048000000}"/>
    <hyperlink ref="F42" location="communiquer_ecrit" display="communiquer_ecrit" xr:uid="{00000000-0004-0000-0400-000049000000}"/>
    <hyperlink ref="F43" location="lire" display="15. Lire" xr:uid="{00000000-0004-0000-0400-00004A000000}"/>
    <hyperlink ref="F44" location="lire" display="lire" xr:uid="{00000000-0004-0000-0400-00004B000000}"/>
    <hyperlink ref="F45" location="nombres" display="16. Connaisance des nombres" xr:uid="{00000000-0004-0000-0400-00004C000000}"/>
    <hyperlink ref="F46" location="fatigabilite" display="17. Fatigabilité et attention" xr:uid="{00000000-0004-0000-0400-00004D000000}"/>
    <hyperlink ref="F47" location="fatigabilite" display="fatigabilite" xr:uid="{00000000-0004-0000-0400-00004E000000}"/>
    <hyperlink ref="F48" location="vitesse" display="18. Vitesse d’exécution" xr:uid="{00000000-0004-0000-0400-00004F000000}"/>
    <hyperlink ref="F49" location="vitesse" display="vitesse" xr:uid="{00000000-0004-0000-0400-000050000000}"/>
    <hyperlink ref="F50" location="autonomie" display="19. Autonomie" xr:uid="{00000000-0004-0000-0400-000051000000}"/>
    <hyperlink ref="F51" location="autonomie" display="autonomie" xr:uid="{00000000-0004-0000-0400-000052000000}"/>
    <hyperlink ref="F52" location="sorienter_temps" display="20. S’orienter dans le temps" xr:uid="{00000000-0004-0000-0400-000053000000}"/>
    <hyperlink ref="F53" location="sorienter_temps" display="sorienter_temps" xr:uid="{00000000-0004-0000-0400-000054000000}"/>
    <hyperlink ref="F54" location="sorienter_espace" display="21. S’orienter dans l’espace" xr:uid="{00000000-0004-0000-0400-000055000000}"/>
    <hyperlink ref="F55" location="sorienter_espace" display="sorienter_espace" xr:uid="{00000000-0004-0000-0400-000056000000}"/>
    <hyperlink ref="F58" location="sens_ecole" display="21. Compréhension du sens de l’école et des apprentissages" xr:uid="{00000000-0004-0000-0400-000057000000}"/>
    <hyperlink ref="F59" location="sens_ecole" display="sens_ecole" xr:uid="{00000000-0004-0000-0400-000058000000}"/>
    <hyperlink ref="F60" location="sens_activite" display="22. Compréhension du sens de l’activité" xr:uid="{00000000-0004-0000-0400-000059000000}"/>
    <hyperlink ref="F61" location="sens_activite" display="sens_activite" xr:uid="{00000000-0004-0000-0400-00005A000000}"/>
    <hyperlink ref="F66" location="prise_informations" display="23. Prise d’informations" xr:uid="{00000000-0004-0000-0400-00005B000000}"/>
    <hyperlink ref="F67" location="prise_informations" display="prise_informations" xr:uid="{00000000-0004-0000-0400-00005C000000}"/>
    <hyperlink ref="F68" location="mobilisation" display="24. Mobilisation des connaissances" xr:uid="{00000000-0004-0000-0400-00005D000000}"/>
    <hyperlink ref="F69" location="mobilisation" display="mobilisation" xr:uid="{00000000-0004-0000-0400-00005E000000}"/>
    <hyperlink ref="F70" location="inferences" display="25. Mise en œuvre d’inférences" xr:uid="{00000000-0004-0000-0400-00005F000000}"/>
    <hyperlink ref="F71" location="inferences" display="inferences" xr:uid="{00000000-0004-0000-0400-000060000000}"/>
    <hyperlink ref="F72" location="communiquer_procedures" display="26. Communication des résultats de son action" xr:uid="{00000000-0004-0000-0400-000061000000}"/>
    <hyperlink ref="F73" location="communiquer_procedures" display="communiquer_procedures" xr:uid="{00000000-0004-0000-0400-000062000000}"/>
  </hyperlinks>
  <pageMargins left="0.75" right="0.75" top="1" bottom="1" header="0.5" footer="0.5"/>
  <pageSetup paperSize="9" orientation="portrait" horizontalDpi="4294967292" verticalDpi="4294967292"/>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5:AP53"/>
  <sheetViews>
    <sheetView showGridLines="0" view="pageLayout" topLeftCell="A4" workbookViewId="0">
      <selection activeCell="A8" sqref="A8:F8"/>
    </sheetView>
  </sheetViews>
  <sheetFormatPr baseColWidth="10" defaultRowHeight="15.6"/>
  <sheetData>
    <row r="5" spans="1:42" ht="16.2" thickBot="1"/>
    <row r="6" spans="1:42" ht="37.799999999999997" thickBot="1">
      <c r="A6" s="1" t="s">
        <v>0</v>
      </c>
      <c r="B6" s="411" t="s">
        <v>1</v>
      </c>
      <c r="C6" s="412"/>
      <c r="D6" s="412"/>
      <c r="E6" s="412"/>
      <c r="F6" s="412"/>
      <c r="G6" s="425"/>
      <c r="H6" s="1" t="s">
        <v>0</v>
      </c>
      <c r="I6" s="411" t="s">
        <v>58</v>
      </c>
      <c r="J6" s="412"/>
      <c r="K6" s="412"/>
      <c r="L6" s="412"/>
      <c r="M6" s="412"/>
      <c r="N6" s="412"/>
      <c r="O6" s="1" t="s">
        <v>0</v>
      </c>
      <c r="P6" s="411" t="s">
        <v>113</v>
      </c>
      <c r="Q6" s="412"/>
      <c r="R6" s="412"/>
      <c r="S6" s="412"/>
      <c r="T6" s="412"/>
      <c r="U6" s="412"/>
      <c r="V6" s="1" t="s">
        <v>0</v>
      </c>
      <c r="W6" s="411" t="s">
        <v>135</v>
      </c>
      <c r="X6" s="412"/>
      <c r="Y6" s="412"/>
      <c r="Z6" s="412"/>
      <c r="AA6" s="412"/>
      <c r="AB6" s="412"/>
      <c r="AC6" s="35" t="s">
        <v>0</v>
      </c>
      <c r="AD6" s="401" t="s">
        <v>230</v>
      </c>
      <c r="AE6" s="402"/>
      <c r="AF6" s="402"/>
      <c r="AG6" s="402"/>
      <c r="AH6" s="402"/>
      <c r="AI6" s="402"/>
      <c r="AJ6" s="36" t="s">
        <v>0</v>
      </c>
      <c r="AK6" s="401" t="s">
        <v>254</v>
      </c>
      <c r="AL6" s="402"/>
      <c r="AM6" s="402"/>
      <c r="AN6" s="402"/>
      <c r="AO6" s="402"/>
      <c r="AP6" s="402"/>
    </row>
    <row r="7" spans="1:42" ht="24.6" thickBot="1">
      <c r="A7" s="426" t="s">
        <v>2</v>
      </c>
      <c r="B7" s="426"/>
      <c r="C7" s="426"/>
      <c r="D7" s="426"/>
      <c r="E7" s="426"/>
      <c r="F7" s="426"/>
      <c r="G7" s="21" t="s">
        <v>3</v>
      </c>
      <c r="H7" s="420" t="s">
        <v>2</v>
      </c>
      <c r="I7" s="421"/>
      <c r="J7" s="421"/>
      <c r="K7" s="421"/>
      <c r="L7" s="421"/>
      <c r="M7" s="422"/>
      <c r="N7" s="34" t="s">
        <v>3</v>
      </c>
      <c r="O7" s="403" t="s">
        <v>2</v>
      </c>
      <c r="P7" s="404"/>
      <c r="Q7" s="404"/>
      <c r="R7" s="404"/>
      <c r="S7" s="404"/>
      <c r="T7" s="405"/>
      <c r="U7" s="22" t="s">
        <v>3</v>
      </c>
      <c r="V7" s="397" t="s">
        <v>2</v>
      </c>
      <c r="W7" s="397"/>
      <c r="X7" s="397"/>
      <c r="Y7" s="397"/>
      <c r="Z7" s="397"/>
      <c r="AA7" s="397"/>
      <c r="AB7" s="22" t="s">
        <v>3</v>
      </c>
      <c r="AC7" s="406" t="s">
        <v>231</v>
      </c>
      <c r="AD7" s="407"/>
      <c r="AE7" s="407"/>
      <c r="AF7" s="407"/>
      <c r="AG7" s="407"/>
      <c r="AH7" s="408"/>
      <c r="AI7" s="12"/>
      <c r="AJ7" s="398" t="s">
        <v>255</v>
      </c>
      <c r="AK7" s="398"/>
      <c r="AL7" s="398"/>
      <c r="AM7" s="398"/>
      <c r="AN7" s="398"/>
      <c r="AO7" s="398"/>
      <c r="AP7" s="13"/>
    </row>
    <row r="8" spans="1:42" ht="16.2" thickBot="1">
      <c r="A8" s="424" t="s">
        <v>4</v>
      </c>
      <c r="B8" s="424"/>
      <c r="C8" s="424"/>
      <c r="D8" s="424"/>
      <c r="E8" s="424"/>
      <c r="F8" s="424"/>
      <c r="G8" s="13"/>
      <c r="H8" s="398" t="s">
        <v>59</v>
      </c>
      <c r="I8" s="398"/>
      <c r="J8" s="398"/>
      <c r="K8" s="398"/>
      <c r="L8" s="398"/>
      <c r="M8" s="398"/>
      <c r="N8" s="13"/>
      <c r="O8" s="406" t="s">
        <v>114</v>
      </c>
      <c r="P8" s="407"/>
      <c r="Q8" s="407"/>
      <c r="R8" s="407"/>
      <c r="S8" s="407"/>
      <c r="T8" s="408"/>
      <c r="U8" s="12"/>
      <c r="V8" s="398" t="s">
        <v>136</v>
      </c>
      <c r="W8" s="398"/>
      <c r="X8" s="398"/>
      <c r="Y8" s="398"/>
      <c r="Z8" s="398"/>
      <c r="AA8" s="398"/>
      <c r="AB8" s="13"/>
      <c r="AC8" s="406" t="s">
        <v>232</v>
      </c>
      <c r="AD8" s="407"/>
      <c r="AE8" s="407"/>
      <c r="AF8" s="407"/>
      <c r="AG8" s="407"/>
      <c r="AH8" s="408"/>
      <c r="AI8" s="12"/>
      <c r="AJ8" s="398" t="s">
        <v>256</v>
      </c>
      <c r="AK8" s="398"/>
      <c r="AL8" s="398"/>
      <c r="AM8" s="398"/>
      <c r="AN8" s="398"/>
      <c r="AO8" s="398"/>
      <c r="AP8" s="13"/>
    </row>
    <row r="9" spans="1:42" ht="16.2" thickBot="1">
      <c r="A9" s="424" t="s">
        <v>5</v>
      </c>
      <c r="B9" s="424"/>
      <c r="C9" s="424"/>
      <c r="D9" s="424"/>
      <c r="E9" s="424"/>
      <c r="F9" s="424"/>
      <c r="G9" s="13"/>
      <c r="H9" s="398" t="s">
        <v>60</v>
      </c>
      <c r="I9" s="398"/>
      <c r="J9" s="398"/>
      <c r="K9" s="398"/>
      <c r="L9" s="398"/>
      <c r="M9" s="398"/>
      <c r="N9" s="13"/>
      <c r="O9" s="406" t="s">
        <v>115</v>
      </c>
      <c r="P9" s="407"/>
      <c r="Q9" s="407"/>
      <c r="R9" s="407"/>
      <c r="S9" s="407"/>
      <c r="T9" s="408"/>
      <c r="U9" s="12"/>
      <c r="V9" s="398" t="s">
        <v>137</v>
      </c>
      <c r="W9" s="398"/>
      <c r="X9" s="398"/>
      <c r="Y9" s="398"/>
      <c r="Z9" s="398"/>
      <c r="AA9" s="398"/>
      <c r="AB9" s="13"/>
      <c r="AC9" s="406" t="s">
        <v>233</v>
      </c>
      <c r="AD9" s="407"/>
      <c r="AE9" s="407"/>
      <c r="AF9" s="407"/>
      <c r="AG9" s="407"/>
      <c r="AH9" s="408"/>
      <c r="AI9" s="12"/>
      <c r="AJ9" s="398" t="s">
        <v>257</v>
      </c>
      <c r="AK9" s="398"/>
      <c r="AL9" s="398"/>
      <c r="AM9" s="398"/>
      <c r="AN9" s="398"/>
      <c r="AO9" s="398"/>
      <c r="AP9" s="13"/>
    </row>
    <row r="10" spans="1:42" ht="37.799999999999997" thickBot="1">
      <c r="A10" s="424" t="s">
        <v>6</v>
      </c>
      <c r="B10" s="424"/>
      <c r="C10" s="424"/>
      <c r="D10" s="424"/>
      <c r="E10" s="424"/>
      <c r="F10" s="424"/>
      <c r="G10" s="13"/>
      <c r="H10" s="398" t="s">
        <v>61</v>
      </c>
      <c r="I10" s="398"/>
      <c r="J10" s="398"/>
      <c r="K10" s="398"/>
      <c r="L10" s="398"/>
      <c r="M10" s="398"/>
      <c r="N10" s="13"/>
      <c r="O10" s="406" t="s">
        <v>116</v>
      </c>
      <c r="P10" s="407"/>
      <c r="Q10" s="407"/>
      <c r="R10" s="407"/>
      <c r="S10" s="407"/>
      <c r="T10" s="408"/>
      <c r="U10" s="12"/>
      <c r="V10" s="398" t="s">
        <v>138</v>
      </c>
      <c r="W10" s="398"/>
      <c r="X10" s="398"/>
      <c r="Y10" s="398"/>
      <c r="Z10" s="398"/>
      <c r="AA10" s="398"/>
      <c r="AB10" s="13"/>
      <c r="AC10" s="35" t="s">
        <v>0</v>
      </c>
      <c r="AD10" s="401" t="s">
        <v>242</v>
      </c>
      <c r="AE10" s="402"/>
      <c r="AF10" s="402"/>
      <c r="AG10" s="402"/>
      <c r="AH10" s="402"/>
      <c r="AI10" s="402"/>
      <c r="AJ10" s="398" t="s">
        <v>258</v>
      </c>
      <c r="AK10" s="398"/>
      <c r="AL10" s="398"/>
      <c r="AM10" s="398"/>
      <c r="AN10" s="398"/>
      <c r="AO10" s="398"/>
      <c r="AP10" s="13"/>
    </row>
    <row r="11" spans="1:42" ht="24.6" thickBot="1">
      <c r="A11" s="424" t="s">
        <v>7</v>
      </c>
      <c r="B11" s="424"/>
      <c r="C11" s="424"/>
      <c r="D11" s="424"/>
      <c r="E11" s="424"/>
      <c r="F11" s="424"/>
      <c r="G11" s="13"/>
      <c r="H11" s="398" t="s">
        <v>62</v>
      </c>
      <c r="I11" s="398"/>
      <c r="J11" s="398"/>
      <c r="K11" s="398"/>
      <c r="L11" s="398"/>
      <c r="M11" s="398"/>
      <c r="N11" s="13"/>
      <c r="O11" s="406" t="s">
        <v>117</v>
      </c>
      <c r="P11" s="407"/>
      <c r="Q11" s="407"/>
      <c r="R11" s="407"/>
      <c r="S11" s="407"/>
      <c r="T11" s="408"/>
      <c r="U11" s="12"/>
      <c r="V11" s="398" t="s">
        <v>139</v>
      </c>
      <c r="W11" s="398"/>
      <c r="X11" s="398"/>
      <c r="Y11" s="398"/>
      <c r="Z11" s="398"/>
      <c r="AA11" s="398"/>
      <c r="AB11" s="13"/>
      <c r="AC11" s="397" t="s">
        <v>2</v>
      </c>
      <c r="AD11" s="397"/>
      <c r="AE11" s="397"/>
      <c r="AF11" s="397"/>
      <c r="AG11" s="397"/>
      <c r="AH11" s="397"/>
      <c r="AI11" s="22" t="s">
        <v>3</v>
      </c>
      <c r="AJ11" s="398" t="s">
        <v>259</v>
      </c>
      <c r="AK11" s="398"/>
      <c r="AL11" s="398"/>
      <c r="AM11" s="398"/>
      <c r="AN11" s="398"/>
      <c r="AO11" s="398"/>
      <c r="AP11" s="13"/>
    </row>
    <row r="12" spans="1:42" ht="16.05" customHeight="1" thickBot="1">
      <c r="A12" s="424" t="s">
        <v>8</v>
      </c>
      <c r="B12" s="424"/>
      <c r="C12" s="424"/>
      <c r="D12" s="424"/>
      <c r="E12" s="424"/>
      <c r="F12" s="424"/>
      <c r="G12" s="13"/>
      <c r="H12" s="409" t="s">
        <v>0</v>
      </c>
      <c r="I12" s="411" t="s">
        <v>75</v>
      </c>
      <c r="J12" s="412"/>
      <c r="K12" s="412"/>
      <c r="L12" s="412"/>
      <c r="M12" s="412"/>
      <c r="N12" s="412"/>
      <c r="O12" s="409" t="s">
        <v>0</v>
      </c>
      <c r="P12" s="411" t="s">
        <v>121</v>
      </c>
      <c r="Q12" s="412"/>
      <c r="R12" s="412"/>
      <c r="S12" s="412"/>
      <c r="T12" s="412"/>
      <c r="U12" s="412"/>
      <c r="V12" s="409" t="s">
        <v>0</v>
      </c>
      <c r="W12" s="418" t="s">
        <v>147</v>
      </c>
      <c r="X12" s="418"/>
      <c r="Y12" s="418"/>
      <c r="Z12" s="418"/>
      <c r="AA12" s="418"/>
      <c r="AB12" s="418"/>
      <c r="AC12" s="398" t="s">
        <v>243</v>
      </c>
      <c r="AD12" s="398"/>
      <c r="AE12" s="398"/>
      <c r="AF12" s="398"/>
      <c r="AG12" s="398"/>
      <c r="AH12" s="398"/>
      <c r="AI12" s="13"/>
      <c r="AJ12" s="398" t="s">
        <v>260</v>
      </c>
      <c r="AK12" s="398"/>
      <c r="AL12" s="398"/>
      <c r="AM12" s="398"/>
      <c r="AN12" s="398"/>
      <c r="AO12" s="398"/>
      <c r="AP12" s="13"/>
    </row>
    <row r="13" spans="1:42" ht="37.049999999999997" customHeight="1" thickBot="1">
      <c r="A13" s="44" t="s">
        <v>0</v>
      </c>
      <c r="B13" s="399" t="s">
        <v>19</v>
      </c>
      <c r="C13" s="400"/>
      <c r="D13" s="400"/>
      <c r="E13" s="400"/>
      <c r="F13" s="400"/>
      <c r="G13" s="400"/>
      <c r="H13" s="410"/>
      <c r="I13" s="413"/>
      <c r="J13" s="414"/>
      <c r="K13" s="414"/>
      <c r="L13" s="414"/>
      <c r="M13" s="414"/>
      <c r="N13" s="414"/>
      <c r="O13" s="410"/>
      <c r="P13" s="413"/>
      <c r="Q13" s="414"/>
      <c r="R13" s="414"/>
      <c r="S13" s="414"/>
      <c r="T13" s="414"/>
      <c r="U13" s="414"/>
      <c r="V13" s="410"/>
      <c r="W13" s="418"/>
      <c r="X13" s="418"/>
      <c r="Y13" s="418"/>
      <c r="Z13" s="418"/>
      <c r="AA13" s="418"/>
      <c r="AB13" s="418"/>
      <c r="AC13" s="415" t="s">
        <v>244</v>
      </c>
      <c r="AD13" s="416"/>
      <c r="AE13" s="416"/>
      <c r="AF13" s="416"/>
      <c r="AG13" s="416"/>
      <c r="AH13" s="417"/>
      <c r="AI13" s="13"/>
      <c r="AJ13" s="36" t="s">
        <v>0</v>
      </c>
      <c r="AK13" s="401" t="s">
        <v>267</v>
      </c>
      <c r="AL13" s="402"/>
      <c r="AM13" s="402"/>
      <c r="AN13" s="402"/>
      <c r="AO13" s="402"/>
      <c r="AP13" s="402"/>
    </row>
    <row r="14" spans="1:42" ht="24.6" thickBot="1">
      <c r="A14" s="397" t="s">
        <v>2</v>
      </c>
      <c r="B14" s="397"/>
      <c r="C14" s="397"/>
      <c r="D14" s="397"/>
      <c r="E14" s="397"/>
      <c r="F14" s="397"/>
      <c r="G14" s="22" t="s">
        <v>3</v>
      </c>
      <c r="H14" s="397" t="s">
        <v>2</v>
      </c>
      <c r="I14" s="397"/>
      <c r="J14" s="397"/>
      <c r="K14" s="397"/>
      <c r="L14" s="397"/>
      <c r="M14" s="397"/>
      <c r="N14" s="22" t="s">
        <v>3</v>
      </c>
      <c r="O14" s="403" t="s">
        <v>2</v>
      </c>
      <c r="P14" s="404"/>
      <c r="Q14" s="404"/>
      <c r="R14" s="404"/>
      <c r="S14" s="404"/>
      <c r="T14" s="405"/>
      <c r="U14" s="22" t="s">
        <v>3</v>
      </c>
      <c r="V14" s="397" t="s">
        <v>2</v>
      </c>
      <c r="W14" s="397"/>
      <c r="X14" s="397"/>
      <c r="Y14" s="397"/>
      <c r="Z14" s="397"/>
      <c r="AA14" s="397"/>
      <c r="AB14" s="22" t="s">
        <v>3</v>
      </c>
      <c r="AC14" s="398" t="s">
        <v>245</v>
      </c>
      <c r="AD14" s="398"/>
      <c r="AE14" s="398"/>
      <c r="AF14" s="398"/>
      <c r="AG14" s="398"/>
      <c r="AH14" s="398"/>
      <c r="AI14" s="13"/>
      <c r="AJ14" s="397" t="s">
        <v>2</v>
      </c>
      <c r="AK14" s="397"/>
      <c r="AL14" s="397"/>
      <c r="AM14" s="397"/>
      <c r="AN14" s="397"/>
      <c r="AO14" s="397"/>
      <c r="AP14" s="22" t="s">
        <v>3</v>
      </c>
    </row>
    <row r="15" spans="1:42" ht="16.2" thickBot="1">
      <c r="A15" s="398" t="s">
        <v>20</v>
      </c>
      <c r="B15" s="398"/>
      <c r="C15" s="398"/>
      <c r="D15" s="398"/>
      <c r="E15" s="398"/>
      <c r="F15" s="398"/>
      <c r="G15" s="13"/>
      <c r="H15" s="398" t="s">
        <v>76</v>
      </c>
      <c r="I15" s="398"/>
      <c r="J15" s="398"/>
      <c r="K15" s="398"/>
      <c r="L15" s="398"/>
      <c r="M15" s="398"/>
      <c r="N15" s="13"/>
      <c r="O15" s="406" t="s">
        <v>122</v>
      </c>
      <c r="P15" s="407"/>
      <c r="Q15" s="407"/>
      <c r="R15" s="407"/>
      <c r="S15" s="407"/>
      <c r="T15" s="408"/>
      <c r="U15" s="12"/>
      <c r="V15" s="398" t="s">
        <v>148</v>
      </c>
      <c r="W15" s="398"/>
      <c r="X15" s="398"/>
      <c r="Y15" s="398"/>
      <c r="Z15" s="398"/>
      <c r="AA15" s="398"/>
      <c r="AB15" s="13"/>
      <c r="AC15" s="398" t="s">
        <v>246</v>
      </c>
      <c r="AD15" s="398"/>
      <c r="AE15" s="398"/>
      <c r="AF15" s="398"/>
      <c r="AG15" s="398"/>
      <c r="AH15" s="398"/>
      <c r="AI15" s="13"/>
      <c r="AJ15" s="398" t="s">
        <v>268</v>
      </c>
      <c r="AK15" s="398"/>
      <c r="AL15" s="398"/>
      <c r="AM15" s="398"/>
      <c r="AN15" s="398"/>
      <c r="AO15" s="398"/>
      <c r="AP15" s="13"/>
    </row>
    <row r="16" spans="1:42" ht="16.2" thickBot="1">
      <c r="A16" s="398" t="s">
        <v>21</v>
      </c>
      <c r="B16" s="398"/>
      <c r="C16" s="398"/>
      <c r="D16" s="398"/>
      <c r="E16" s="398"/>
      <c r="F16" s="398"/>
      <c r="G16" s="13"/>
      <c r="H16" s="398" t="s">
        <v>77</v>
      </c>
      <c r="I16" s="398"/>
      <c r="J16" s="398"/>
      <c r="K16" s="398"/>
      <c r="L16" s="398"/>
      <c r="M16" s="398"/>
      <c r="N16" s="13"/>
      <c r="O16" s="406" t="s">
        <v>123</v>
      </c>
      <c r="P16" s="407"/>
      <c r="Q16" s="407"/>
      <c r="R16" s="407"/>
      <c r="S16" s="407"/>
      <c r="T16" s="408"/>
      <c r="U16" s="12"/>
      <c r="V16" s="398" t="s">
        <v>149</v>
      </c>
      <c r="W16" s="398"/>
      <c r="X16" s="398"/>
      <c r="Y16" s="398"/>
      <c r="Z16" s="398"/>
      <c r="AA16" s="398"/>
      <c r="AB16" s="13"/>
      <c r="AC16" s="398" t="s">
        <v>247</v>
      </c>
      <c r="AD16" s="398"/>
      <c r="AE16" s="398"/>
      <c r="AF16" s="398"/>
      <c r="AG16" s="398"/>
      <c r="AH16" s="398"/>
      <c r="AI16" s="13"/>
      <c r="AJ16" s="398" t="s">
        <v>269</v>
      </c>
      <c r="AK16" s="398"/>
      <c r="AL16" s="398"/>
      <c r="AM16" s="398"/>
      <c r="AN16" s="398"/>
      <c r="AO16" s="398"/>
      <c r="AP16" s="13"/>
    </row>
    <row r="17" spans="1:42" ht="16.2" thickBot="1">
      <c r="A17" s="398" t="s">
        <v>22</v>
      </c>
      <c r="B17" s="398"/>
      <c r="C17" s="398"/>
      <c r="D17" s="398"/>
      <c r="E17" s="398"/>
      <c r="F17" s="398"/>
      <c r="G17" s="13"/>
      <c r="H17" s="398" t="s">
        <v>78</v>
      </c>
      <c r="I17" s="398"/>
      <c r="J17" s="398"/>
      <c r="K17" s="398"/>
      <c r="L17" s="398"/>
      <c r="M17" s="398"/>
      <c r="N17" s="13"/>
      <c r="O17" s="406" t="s">
        <v>124</v>
      </c>
      <c r="P17" s="407"/>
      <c r="Q17" s="407"/>
      <c r="R17" s="407"/>
      <c r="S17" s="407"/>
      <c r="T17" s="408"/>
      <c r="U17" s="12"/>
      <c r="V17" s="398" t="s">
        <v>150</v>
      </c>
      <c r="W17" s="398"/>
      <c r="X17" s="398"/>
      <c r="Y17" s="398"/>
      <c r="Z17" s="398"/>
      <c r="AA17" s="398"/>
      <c r="AB17" s="13"/>
      <c r="AJ17" s="398" t="s">
        <v>270</v>
      </c>
      <c r="AK17" s="398"/>
      <c r="AL17" s="398"/>
      <c r="AM17" s="398"/>
      <c r="AN17" s="398"/>
      <c r="AO17" s="398"/>
      <c r="AP17" s="13"/>
    </row>
    <row r="18" spans="1:42" ht="37.799999999999997" thickBot="1">
      <c r="A18" s="398" t="s">
        <v>23</v>
      </c>
      <c r="B18" s="398"/>
      <c r="C18" s="398"/>
      <c r="D18" s="398"/>
      <c r="E18" s="398"/>
      <c r="F18" s="398"/>
      <c r="G18" s="13"/>
      <c r="H18" s="398" t="s">
        <v>79</v>
      </c>
      <c r="I18" s="398"/>
      <c r="J18" s="398"/>
      <c r="K18" s="398"/>
      <c r="L18" s="398"/>
      <c r="M18" s="398"/>
      <c r="N18" s="13"/>
      <c r="O18" s="406" t="s">
        <v>125</v>
      </c>
      <c r="P18" s="407"/>
      <c r="Q18" s="407"/>
      <c r="R18" s="407"/>
      <c r="S18" s="407"/>
      <c r="T18" s="408"/>
      <c r="U18" s="12"/>
      <c r="V18" s="398" t="s">
        <v>151</v>
      </c>
      <c r="W18" s="398"/>
      <c r="X18" s="398"/>
      <c r="Y18" s="398"/>
      <c r="Z18" s="398"/>
      <c r="AA18" s="398"/>
      <c r="AB18" s="13"/>
      <c r="AJ18" s="36" t="s">
        <v>0</v>
      </c>
      <c r="AK18" s="401" t="s">
        <v>274</v>
      </c>
      <c r="AL18" s="402"/>
      <c r="AM18" s="402"/>
      <c r="AN18" s="402"/>
      <c r="AO18" s="402"/>
      <c r="AP18" s="402"/>
    </row>
    <row r="19" spans="1:42" ht="24.6" thickBot="1">
      <c r="A19" s="409" t="s">
        <v>0</v>
      </c>
      <c r="B19" s="411" t="s">
        <v>33</v>
      </c>
      <c r="C19" s="412"/>
      <c r="D19" s="412"/>
      <c r="E19" s="412"/>
      <c r="F19" s="412"/>
      <c r="G19" s="412"/>
      <c r="H19" s="398" t="s">
        <v>80</v>
      </c>
      <c r="I19" s="398"/>
      <c r="J19" s="398"/>
      <c r="K19" s="398"/>
      <c r="L19" s="398"/>
      <c r="M19" s="398"/>
      <c r="N19" s="13"/>
      <c r="V19" s="398" t="s">
        <v>152</v>
      </c>
      <c r="W19" s="398"/>
      <c r="X19" s="398"/>
      <c r="Y19" s="398"/>
      <c r="Z19" s="398"/>
      <c r="AA19" s="398"/>
      <c r="AB19" s="13"/>
      <c r="AJ19" s="403" t="s">
        <v>2</v>
      </c>
      <c r="AK19" s="404"/>
      <c r="AL19" s="404"/>
      <c r="AM19" s="404"/>
      <c r="AN19" s="404"/>
      <c r="AO19" s="405"/>
      <c r="AP19" s="22" t="s">
        <v>3</v>
      </c>
    </row>
    <row r="20" spans="1:42" ht="16.2" thickBot="1">
      <c r="A20" s="410"/>
      <c r="B20" s="413"/>
      <c r="C20" s="414"/>
      <c r="D20" s="414"/>
      <c r="E20" s="414"/>
      <c r="F20" s="414"/>
      <c r="G20" s="414"/>
      <c r="H20" s="419" t="s">
        <v>0</v>
      </c>
      <c r="I20" s="418" t="s">
        <v>89</v>
      </c>
      <c r="J20" s="418"/>
      <c r="K20" s="418"/>
      <c r="L20" s="418"/>
      <c r="M20" s="418"/>
      <c r="N20" s="418"/>
      <c r="V20" s="398" t="s">
        <v>153</v>
      </c>
      <c r="W20" s="398"/>
      <c r="X20" s="398"/>
      <c r="Y20" s="398"/>
      <c r="Z20" s="398"/>
      <c r="AA20" s="398"/>
      <c r="AB20" s="13"/>
      <c r="AJ20" s="406" t="s">
        <v>275</v>
      </c>
      <c r="AK20" s="407"/>
      <c r="AL20" s="407"/>
      <c r="AM20" s="407"/>
      <c r="AN20" s="407"/>
      <c r="AO20" s="408"/>
      <c r="AP20" s="12"/>
    </row>
    <row r="21" spans="1:42" ht="19.2" thickBot="1">
      <c r="A21" s="397" t="s">
        <v>2</v>
      </c>
      <c r="B21" s="397"/>
      <c r="C21" s="397"/>
      <c r="D21" s="397"/>
      <c r="E21" s="397"/>
      <c r="F21" s="397"/>
      <c r="G21" s="23" t="s">
        <v>3</v>
      </c>
      <c r="H21" s="419"/>
      <c r="I21" s="418"/>
      <c r="J21" s="418"/>
      <c r="K21" s="418"/>
      <c r="L21" s="418"/>
      <c r="M21" s="418"/>
      <c r="N21" s="418"/>
      <c r="V21" s="409" t="s">
        <v>0</v>
      </c>
      <c r="W21" s="411" t="s">
        <v>161</v>
      </c>
      <c r="X21" s="412"/>
      <c r="Y21" s="412"/>
      <c r="Z21" s="412"/>
      <c r="AA21" s="412"/>
      <c r="AB21" s="412"/>
      <c r="AJ21" s="406" t="s">
        <v>276</v>
      </c>
      <c r="AK21" s="407"/>
      <c r="AL21" s="407"/>
      <c r="AM21" s="407"/>
      <c r="AN21" s="407"/>
      <c r="AO21" s="408"/>
      <c r="AP21" s="12"/>
    </row>
    <row r="22" spans="1:42" ht="24.6" thickBot="1">
      <c r="A22" s="423" t="s">
        <v>34</v>
      </c>
      <c r="B22" s="423"/>
      <c r="C22" s="423"/>
      <c r="D22" s="423"/>
      <c r="E22" s="423"/>
      <c r="F22" s="423"/>
      <c r="G22" s="13"/>
      <c r="H22" s="397" t="s">
        <v>2</v>
      </c>
      <c r="I22" s="397"/>
      <c r="J22" s="397"/>
      <c r="K22" s="397"/>
      <c r="L22" s="397"/>
      <c r="M22" s="397"/>
      <c r="N22" s="22" t="s">
        <v>3</v>
      </c>
      <c r="V22" s="410"/>
      <c r="W22" s="413"/>
      <c r="X22" s="414"/>
      <c r="Y22" s="414"/>
      <c r="Z22" s="414"/>
      <c r="AA22" s="414"/>
      <c r="AB22" s="414"/>
      <c r="AJ22" s="409" t="s">
        <v>0</v>
      </c>
      <c r="AK22" s="411" t="s">
        <v>281</v>
      </c>
      <c r="AL22" s="412"/>
      <c r="AM22" s="412"/>
      <c r="AN22" s="412"/>
      <c r="AO22" s="412"/>
      <c r="AP22" s="412"/>
    </row>
    <row r="23" spans="1:42" ht="24.6" thickBot="1">
      <c r="A23" s="423" t="s">
        <v>35</v>
      </c>
      <c r="B23" s="423"/>
      <c r="C23" s="423"/>
      <c r="D23" s="423"/>
      <c r="E23" s="423"/>
      <c r="F23" s="423"/>
      <c r="G23" s="13"/>
      <c r="H23" s="398" t="s">
        <v>90</v>
      </c>
      <c r="I23" s="398"/>
      <c r="J23" s="398"/>
      <c r="K23" s="398"/>
      <c r="L23" s="398"/>
      <c r="M23" s="398"/>
      <c r="N23" s="13"/>
      <c r="V23" s="397" t="s">
        <v>2</v>
      </c>
      <c r="W23" s="397"/>
      <c r="X23" s="397"/>
      <c r="Y23" s="397"/>
      <c r="Z23" s="397"/>
      <c r="AA23" s="397"/>
      <c r="AB23" s="22" t="s">
        <v>3</v>
      </c>
      <c r="AJ23" s="410"/>
      <c r="AK23" s="413"/>
      <c r="AL23" s="414"/>
      <c r="AM23" s="414"/>
      <c r="AN23" s="414"/>
      <c r="AO23" s="414"/>
      <c r="AP23" s="414"/>
    </row>
    <row r="24" spans="1:42" ht="24.6" thickBot="1">
      <c r="A24" s="423" t="s">
        <v>36</v>
      </c>
      <c r="B24" s="423"/>
      <c r="C24" s="423"/>
      <c r="D24" s="423"/>
      <c r="E24" s="423"/>
      <c r="F24" s="423"/>
      <c r="G24" s="13"/>
      <c r="H24" s="398" t="s">
        <v>91</v>
      </c>
      <c r="I24" s="398"/>
      <c r="J24" s="398"/>
      <c r="K24" s="398"/>
      <c r="L24" s="398"/>
      <c r="M24" s="398"/>
      <c r="N24" s="13"/>
      <c r="V24" s="398" t="s">
        <v>162</v>
      </c>
      <c r="W24" s="398"/>
      <c r="X24" s="398"/>
      <c r="Y24" s="398"/>
      <c r="Z24" s="398"/>
      <c r="AA24" s="398"/>
      <c r="AB24" s="13"/>
      <c r="AJ24" s="397" t="s">
        <v>2</v>
      </c>
      <c r="AK24" s="397"/>
      <c r="AL24" s="397"/>
      <c r="AM24" s="397"/>
      <c r="AN24" s="397"/>
      <c r="AO24" s="397"/>
      <c r="AP24" s="22" t="s">
        <v>3</v>
      </c>
    </row>
    <row r="25" spans="1:42" ht="16.2" thickBot="1">
      <c r="A25" s="409" t="s">
        <v>0</v>
      </c>
      <c r="B25" s="411" t="s">
        <v>40</v>
      </c>
      <c r="C25" s="412"/>
      <c r="D25" s="412"/>
      <c r="E25" s="412"/>
      <c r="F25" s="412"/>
      <c r="G25" s="412"/>
      <c r="H25" s="398" t="s">
        <v>92</v>
      </c>
      <c r="I25" s="398"/>
      <c r="J25" s="398"/>
      <c r="K25" s="398"/>
      <c r="L25" s="398"/>
      <c r="M25" s="398"/>
      <c r="N25" s="13"/>
      <c r="V25" s="398" t="s">
        <v>163</v>
      </c>
      <c r="W25" s="398"/>
      <c r="X25" s="398"/>
      <c r="Y25" s="398"/>
      <c r="Z25" s="398"/>
      <c r="AA25" s="398"/>
      <c r="AB25" s="13"/>
      <c r="AJ25" s="398" t="s">
        <v>282</v>
      </c>
      <c r="AK25" s="398"/>
      <c r="AL25" s="398"/>
      <c r="AM25" s="398"/>
      <c r="AN25" s="398"/>
      <c r="AO25" s="398"/>
      <c r="AP25" s="13"/>
    </row>
    <row r="26" spans="1:42" ht="16.2" thickBot="1">
      <c r="A26" s="410"/>
      <c r="B26" s="413"/>
      <c r="C26" s="414"/>
      <c r="D26" s="414"/>
      <c r="E26" s="414"/>
      <c r="F26" s="414"/>
      <c r="G26" s="414"/>
      <c r="H26" s="409" t="s">
        <v>0</v>
      </c>
      <c r="I26" s="411" t="s">
        <v>99</v>
      </c>
      <c r="J26" s="412"/>
      <c r="K26" s="412"/>
      <c r="L26" s="412"/>
      <c r="M26" s="412"/>
      <c r="N26" s="412"/>
      <c r="V26" s="398" t="s">
        <v>164</v>
      </c>
      <c r="W26" s="398"/>
      <c r="X26" s="398"/>
      <c r="Y26" s="398"/>
      <c r="Z26" s="398"/>
      <c r="AA26" s="398"/>
      <c r="AB26" s="13"/>
      <c r="AJ26" s="398" t="s">
        <v>283</v>
      </c>
      <c r="AK26" s="398"/>
      <c r="AL26" s="398"/>
      <c r="AM26" s="398"/>
      <c r="AN26" s="398"/>
      <c r="AO26" s="398"/>
      <c r="AP26" s="13"/>
    </row>
    <row r="27" spans="1:42" ht="37.799999999999997" thickBot="1">
      <c r="A27" s="397" t="s">
        <v>2</v>
      </c>
      <c r="B27" s="397"/>
      <c r="C27" s="397"/>
      <c r="D27" s="397"/>
      <c r="E27" s="397"/>
      <c r="F27" s="397"/>
      <c r="G27" s="22" t="s">
        <v>3</v>
      </c>
      <c r="H27" s="410"/>
      <c r="I27" s="413"/>
      <c r="J27" s="414"/>
      <c r="K27" s="414"/>
      <c r="L27" s="414"/>
      <c r="M27" s="414"/>
      <c r="N27" s="414"/>
      <c r="V27" s="36" t="s">
        <v>0</v>
      </c>
      <c r="W27" s="401" t="s">
        <v>177</v>
      </c>
      <c r="X27" s="402"/>
      <c r="Y27" s="402"/>
      <c r="Z27" s="402"/>
      <c r="AA27" s="402"/>
      <c r="AB27" s="402"/>
      <c r="AJ27" s="398" t="s">
        <v>284</v>
      </c>
      <c r="AK27" s="398"/>
      <c r="AL27" s="398"/>
      <c r="AM27" s="398"/>
      <c r="AN27" s="398"/>
      <c r="AO27" s="398"/>
      <c r="AP27" s="13"/>
    </row>
    <row r="28" spans="1:42" ht="24.6" thickBot="1">
      <c r="A28" s="398" t="s">
        <v>41</v>
      </c>
      <c r="B28" s="398"/>
      <c r="C28" s="398"/>
      <c r="D28" s="398"/>
      <c r="E28" s="398"/>
      <c r="F28" s="398"/>
      <c r="G28" s="13"/>
      <c r="H28" s="397" t="s">
        <v>2</v>
      </c>
      <c r="I28" s="397"/>
      <c r="J28" s="397"/>
      <c r="K28" s="397"/>
      <c r="L28" s="397"/>
      <c r="M28" s="397"/>
      <c r="N28" s="22" t="s">
        <v>3</v>
      </c>
      <c r="V28" s="397" t="s">
        <v>2</v>
      </c>
      <c r="W28" s="397"/>
      <c r="X28" s="397"/>
      <c r="Y28" s="397"/>
      <c r="Z28" s="397"/>
      <c r="AA28" s="397"/>
      <c r="AB28" s="22" t="s">
        <v>3</v>
      </c>
      <c r="AJ28" s="398" t="s">
        <v>285</v>
      </c>
      <c r="AK28" s="398"/>
      <c r="AL28" s="398"/>
      <c r="AM28" s="398"/>
      <c r="AN28" s="398"/>
      <c r="AO28" s="398"/>
      <c r="AP28" s="13"/>
    </row>
    <row r="29" spans="1:42" ht="16.2" thickBot="1">
      <c r="A29" s="398" t="s">
        <v>42</v>
      </c>
      <c r="B29" s="398"/>
      <c r="C29" s="398"/>
      <c r="D29" s="398"/>
      <c r="E29" s="398"/>
      <c r="F29" s="398"/>
      <c r="G29" s="13"/>
      <c r="H29" s="398" t="s">
        <v>100</v>
      </c>
      <c r="I29" s="398"/>
      <c r="J29" s="398"/>
      <c r="K29" s="398"/>
      <c r="L29" s="398"/>
      <c r="M29" s="398"/>
      <c r="N29" s="13"/>
      <c r="V29" s="398" t="s">
        <v>178</v>
      </c>
      <c r="W29" s="398"/>
      <c r="X29" s="398"/>
      <c r="Y29" s="398"/>
      <c r="Z29" s="398"/>
      <c r="AA29" s="398"/>
      <c r="AB29" s="13"/>
    </row>
    <row r="30" spans="1:42" ht="16.2" thickBot="1">
      <c r="A30" s="398" t="s">
        <v>43</v>
      </c>
      <c r="B30" s="398"/>
      <c r="C30" s="398"/>
      <c r="D30" s="398"/>
      <c r="E30" s="398"/>
      <c r="F30" s="398"/>
      <c r="G30" s="13"/>
      <c r="H30" s="398" t="s">
        <v>101</v>
      </c>
      <c r="I30" s="398"/>
      <c r="J30" s="398"/>
      <c r="K30" s="398"/>
      <c r="L30" s="398"/>
      <c r="M30" s="398"/>
      <c r="N30" s="13"/>
      <c r="V30" s="398" t="s">
        <v>179</v>
      </c>
      <c r="W30" s="398"/>
      <c r="X30" s="398"/>
      <c r="Y30" s="398"/>
      <c r="Z30" s="398"/>
      <c r="AA30" s="398"/>
      <c r="AB30" s="13"/>
    </row>
    <row r="31" spans="1:42" ht="16.2" thickBot="1">
      <c r="A31" s="409" t="s">
        <v>0</v>
      </c>
      <c r="B31" s="411" t="s">
        <v>48</v>
      </c>
      <c r="C31" s="412"/>
      <c r="D31" s="412"/>
      <c r="E31" s="412"/>
      <c r="F31" s="412"/>
      <c r="G31" s="412"/>
      <c r="H31" s="398" t="s">
        <v>102</v>
      </c>
      <c r="I31" s="398"/>
      <c r="J31" s="398"/>
      <c r="K31" s="398"/>
      <c r="L31" s="398"/>
      <c r="M31" s="398"/>
      <c r="N31" s="13"/>
      <c r="V31" s="398" t="s">
        <v>180</v>
      </c>
      <c r="W31" s="398"/>
      <c r="X31" s="398"/>
      <c r="Y31" s="398"/>
      <c r="Z31" s="398"/>
      <c r="AA31" s="398"/>
      <c r="AB31" s="13"/>
    </row>
    <row r="32" spans="1:42" ht="37.799999999999997" thickBot="1">
      <c r="A32" s="410"/>
      <c r="B32" s="413"/>
      <c r="C32" s="414"/>
      <c r="D32" s="414"/>
      <c r="E32" s="414"/>
      <c r="F32" s="414"/>
      <c r="G32" s="414"/>
      <c r="V32" s="36" t="s">
        <v>0</v>
      </c>
      <c r="W32" s="401" t="s">
        <v>186</v>
      </c>
      <c r="X32" s="402"/>
      <c r="Y32" s="402"/>
      <c r="Z32" s="402"/>
      <c r="AA32" s="402"/>
      <c r="AB32" s="402"/>
    </row>
    <row r="33" spans="1:28" ht="24.6" thickBot="1">
      <c r="A33" s="397" t="s">
        <v>2</v>
      </c>
      <c r="B33" s="397"/>
      <c r="C33" s="397"/>
      <c r="D33" s="397"/>
      <c r="E33" s="397"/>
      <c r="F33" s="397"/>
      <c r="G33" s="23" t="s">
        <v>3</v>
      </c>
      <c r="V33" s="397" t="s">
        <v>2</v>
      </c>
      <c r="W33" s="397"/>
      <c r="X33" s="397"/>
      <c r="Y33" s="397"/>
      <c r="Z33" s="397"/>
      <c r="AA33" s="397"/>
      <c r="AB33" s="22" t="s">
        <v>3</v>
      </c>
    </row>
    <row r="34" spans="1:28" ht="16.2" thickBot="1">
      <c r="A34" s="398" t="s">
        <v>49</v>
      </c>
      <c r="B34" s="398"/>
      <c r="C34" s="398"/>
      <c r="D34" s="398"/>
      <c r="E34" s="398"/>
      <c r="F34" s="398"/>
      <c r="G34" s="13"/>
      <c r="V34" s="398" t="s">
        <v>187</v>
      </c>
      <c r="W34" s="398"/>
      <c r="X34" s="398"/>
      <c r="Y34" s="398"/>
      <c r="Z34" s="398"/>
      <c r="AA34" s="398"/>
      <c r="AB34" s="13"/>
    </row>
    <row r="35" spans="1:28" ht="16.2" thickBot="1">
      <c r="A35" s="398" t="s">
        <v>50</v>
      </c>
      <c r="B35" s="398"/>
      <c r="C35" s="398"/>
      <c r="D35" s="398"/>
      <c r="E35" s="398"/>
      <c r="F35" s="398"/>
      <c r="G35" s="13"/>
      <c r="V35" s="398" t="s">
        <v>188</v>
      </c>
      <c r="W35" s="398"/>
      <c r="X35" s="398"/>
      <c r="Y35" s="398"/>
      <c r="Z35" s="398"/>
      <c r="AA35" s="398"/>
      <c r="AB35" s="13"/>
    </row>
    <row r="36" spans="1:28" ht="37.799999999999997" thickBot="1">
      <c r="A36" s="398" t="s">
        <v>51</v>
      </c>
      <c r="B36" s="398"/>
      <c r="C36" s="398"/>
      <c r="D36" s="398"/>
      <c r="E36" s="398"/>
      <c r="F36" s="398"/>
      <c r="G36" s="13"/>
      <c r="V36" s="36" t="s">
        <v>0</v>
      </c>
      <c r="W36" s="401" t="s">
        <v>195</v>
      </c>
      <c r="X36" s="402"/>
      <c r="Y36" s="402"/>
      <c r="Z36" s="402"/>
      <c r="AA36" s="402"/>
      <c r="AB36" s="402"/>
    </row>
    <row r="37" spans="1:28" ht="24.6" thickBot="1">
      <c r="A37" s="398" t="s">
        <v>52</v>
      </c>
      <c r="B37" s="398"/>
      <c r="C37" s="398"/>
      <c r="D37" s="398"/>
      <c r="E37" s="398"/>
      <c r="F37" s="398"/>
      <c r="G37" s="13"/>
      <c r="V37" s="403" t="s">
        <v>2</v>
      </c>
      <c r="W37" s="404"/>
      <c r="X37" s="404"/>
      <c r="Y37" s="404"/>
      <c r="Z37" s="404"/>
      <c r="AA37" s="405"/>
      <c r="AB37" s="22" t="s">
        <v>3</v>
      </c>
    </row>
    <row r="38" spans="1:28" ht="16.2" thickBot="1">
      <c r="V38" s="406" t="s">
        <v>196</v>
      </c>
      <c r="W38" s="407"/>
      <c r="X38" s="407"/>
      <c r="Y38" s="407"/>
      <c r="Z38" s="407"/>
      <c r="AA38" s="408"/>
      <c r="AB38" s="12"/>
    </row>
    <row r="39" spans="1:28" ht="16.2" thickBot="1">
      <c r="V39" s="406" t="s">
        <v>197</v>
      </c>
      <c r="W39" s="407"/>
      <c r="X39" s="407"/>
      <c r="Y39" s="407"/>
      <c r="Z39" s="407"/>
      <c r="AA39" s="408"/>
      <c r="AB39" s="12"/>
    </row>
    <row r="40" spans="1:28" ht="16.2" thickBot="1">
      <c r="V40" s="406" t="s">
        <v>198</v>
      </c>
      <c r="W40" s="407"/>
      <c r="X40" s="407"/>
      <c r="Y40" s="407"/>
      <c r="Z40" s="407"/>
      <c r="AA40" s="408"/>
      <c r="AB40" s="12"/>
    </row>
    <row r="41" spans="1:28" ht="16.2" thickBot="1">
      <c r="V41" s="406" t="s">
        <v>199</v>
      </c>
      <c r="W41" s="407"/>
      <c r="X41" s="407"/>
      <c r="Y41" s="407"/>
      <c r="Z41" s="407"/>
      <c r="AA41" s="408"/>
      <c r="AB41" s="12"/>
    </row>
    <row r="42" spans="1:28" ht="37.799999999999997" thickBot="1">
      <c r="V42" s="36" t="s">
        <v>0</v>
      </c>
      <c r="W42" s="401" t="s">
        <v>212</v>
      </c>
      <c r="X42" s="402"/>
      <c r="Y42" s="402"/>
      <c r="Z42" s="402"/>
      <c r="AA42" s="402"/>
      <c r="AB42" s="402"/>
    </row>
    <row r="43" spans="1:28" ht="24.6" thickBot="1">
      <c r="V43" s="397" t="s">
        <v>2</v>
      </c>
      <c r="W43" s="397"/>
      <c r="X43" s="397"/>
      <c r="Y43" s="397"/>
      <c r="Z43" s="397"/>
      <c r="AA43" s="397"/>
      <c r="AB43" s="22" t="s">
        <v>3</v>
      </c>
    </row>
    <row r="44" spans="1:28" ht="16.2" thickBot="1">
      <c r="V44" s="398" t="s">
        <v>213</v>
      </c>
      <c r="W44" s="398"/>
      <c r="X44" s="398"/>
      <c r="Y44" s="398"/>
      <c r="Z44" s="398"/>
      <c r="AA44" s="398"/>
      <c r="AB44" s="13"/>
    </row>
    <row r="45" spans="1:28" ht="16.2" thickBot="1">
      <c r="V45" s="398" t="s">
        <v>214</v>
      </c>
      <c r="W45" s="398"/>
      <c r="X45" s="398"/>
      <c r="Y45" s="398"/>
      <c r="Z45" s="398"/>
      <c r="AA45" s="398"/>
      <c r="AB45" s="13"/>
    </row>
    <row r="46" spans="1:28" ht="37.799999999999997" thickBot="1">
      <c r="V46" s="36" t="s">
        <v>0</v>
      </c>
      <c r="W46" s="401" t="s">
        <v>216</v>
      </c>
      <c r="X46" s="402"/>
      <c r="Y46" s="402"/>
      <c r="Z46" s="402"/>
      <c r="AA46" s="402"/>
      <c r="AB46" s="402"/>
    </row>
    <row r="47" spans="1:28" ht="24.6" thickBot="1">
      <c r="V47" s="403" t="s">
        <v>2</v>
      </c>
      <c r="W47" s="404"/>
      <c r="X47" s="404"/>
      <c r="Y47" s="404"/>
      <c r="Z47" s="404"/>
      <c r="AA47" s="405"/>
      <c r="AB47" s="22" t="s">
        <v>3</v>
      </c>
    </row>
    <row r="48" spans="1:28" ht="16.2" thickBot="1">
      <c r="V48" s="406" t="s">
        <v>217</v>
      </c>
      <c r="W48" s="407"/>
      <c r="X48" s="407"/>
      <c r="Y48" s="407"/>
      <c r="Z48" s="407"/>
      <c r="AA48" s="408"/>
      <c r="AB48" s="12"/>
    </row>
    <row r="49" spans="22:28" ht="16.2" thickBot="1">
      <c r="V49" s="406" t="s">
        <v>218</v>
      </c>
      <c r="W49" s="407"/>
      <c r="X49" s="407"/>
      <c r="Y49" s="407"/>
      <c r="Z49" s="407"/>
      <c r="AA49" s="408"/>
      <c r="AB49" s="12"/>
    </row>
    <row r="50" spans="22:28" ht="16.2" thickBot="1">
      <c r="V50" s="406" t="s">
        <v>219</v>
      </c>
      <c r="W50" s="407"/>
      <c r="X50" s="407"/>
      <c r="Y50" s="407"/>
      <c r="Z50" s="407"/>
      <c r="AA50" s="408"/>
      <c r="AB50" s="12"/>
    </row>
    <row r="51" spans="22:28" ht="16.2" thickBot="1">
      <c r="V51" s="406" t="s">
        <v>220</v>
      </c>
      <c r="W51" s="407"/>
      <c r="X51" s="407"/>
      <c r="Y51" s="407"/>
      <c r="Z51" s="407"/>
      <c r="AA51" s="408"/>
      <c r="AB51" s="12"/>
    </row>
    <row r="52" spans="22:28" ht="16.2" thickBot="1">
      <c r="V52" s="406" t="s">
        <v>221</v>
      </c>
      <c r="W52" s="407"/>
      <c r="X52" s="407"/>
      <c r="Y52" s="407"/>
      <c r="Z52" s="407"/>
      <c r="AA52" s="408"/>
      <c r="AB52" s="12"/>
    </row>
    <row r="53" spans="22:28">
      <c r="V53" s="406" t="s">
        <v>222</v>
      </c>
      <c r="W53" s="407"/>
      <c r="X53" s="407"/>
      <c r="Y53" s="407"/>
      <c r="Z53" s="407"/>
      <c r="AA53" s="408"/>
      <c r="AB53" s="12"/>
    </row>
  </sheetData>
  <mergeCells count="153">
    <mergeCell ref="A19:A20"/>
    <mergeCell ref="B19:G20"/>
    <mergeCell ref="A21:F21"/>
    <mergeCell ref="A11:F11"/>
    <mergeCell ref="A12:F12"/>
    <mergeCell ref="A14:F14"/>
    <mergeCell ref="A15:F15"/>
    <mergeCell ref="B6:G6"/>
    <mergeCell ref="A7:F7"/>
    <mergeCell ref="A8:F8"/>
    <mergeCell ref="A9:F9"/>
    <mergeCell ref="A10:F10"/>
    <mergeCell ref="A34:F34"/>
    <mergeCell ref="A35:F35"/>
    <mergeCell ref="A36:F36"/>
    <mergeCell ref="A37:F37"/>
    <mergeCell ref="I6:N6"/>
    <mergeCell ref="H7:M7"/>
    <mergeCell ref="H8:M8"/>
    <mergeCell ref="H9:M9"/>
    <mergeCell ref="H10:M10"/>
    <mergeCell ref="A28:F28"/>
    <mergeCell ref="A29:F29"/>
    <mergeCell ref="A30:F30"/>
    <mergeCell ref="A31:A32"/>
    <mergeCell ref="B31:G32"/>
    <mergeCell ref="A33:F33"/>
    <mergeCell ref="A22:F22"/>
    <mergeCell ref="A23:F23"/>
    <mergeCell ref="A24:F24"/>
    <mergeCell ref="A25:A26"/>
    <mergeCell ref="B25:G26"/>
    <mergeCell ref="A27:F27"/>
    <mergeCell ref="A16:F16"/>
    <mergeCell ref="A17:F17"/>
    <mergeCell ref="A18:F18"/>
    <mergeCell ref="H29:M29"/>
    <mergeCell ref="H30:M30"/>
    <mergeCell ref="H31:M31"/>
    <mergeCell ref="P6:U6"/>
    <mergeCell ref="O7:T7"/>
    <mergeCell ref="O8:T8"/>
    <mergeCell ref="O9:T9"/>
    <mergeCell ref="O10:T10"/>
    <mergeCell ref="O11:T11"/>
    <mergeCell ref="H23:M23"/>
    <mergeCell ref="H24:M24"/>
    <mergeCell ref="H25:M25"/>
    <mergeCell ref="H26:H27"/>
    <mergeCell ref="I26:N27"/>
    <mergeCell ref="H28:M28"/>
    <mergeCell ref="H17:M17"/>
    <mergeCell ref="H18:M18"/>
    <mergeCell ref="H19:M19"/>
    <mergeCell ref="H20:H21"/>
    <mergeCell ref="I20:N21"/>
    <mergeCell ref="H22:M22"/>
    <mergeCell ref="H11:M11"/>
    <mergeCell ref="H12:H13"/>
    <mergeCell ref="I12:N13"/>
    <mergeCell ref="W6:AB6"/>
    <mergeCell ref="V7:AA7"/>
    <mergeCell ref="V8:AA8"/>
    <mergeCell ref="V9:AA9"/>
    <mergeCell ref="V10:AA10"/>
    <mergeCell ref="V11:AA11"/>
    <mergeCell ref="V12:V13"/>
    <mergeCell ref="W12:AB13"/>
    <mergeCell ref="O12:O13"/>
    <mergeCell ref="P12:U13"/>
    <mergeCell ref="V53:AA53"/>
    <mergeCell ref="AD6:AI6"/>
    <mergeCell ref="AC7:AH7"/>
    <mergeCell ref="AC8:AH8"/>
    <mergeCell ref="AC9:AH9"/>
    <mergeCell ref="AD10:AI10"/>
    <mergeCell ref="V44:AA44"/>
    <mergeCell ref="V45:AA45"/>
    <mergeCell ref="W46:AB46"/>
    <mergeCell ref="V47:AA47"/>
    <mergeCell ref="V48:AA48"/>
    <mergeCell ref="V49:AA49"/>
    <mergeCell ref="V38:AA38"/>
    <mergeCell ref="V39:AA39"/>
    <mergeCell ref="V40:AA40"/>
    <mergeCell ref="V41:AA41"/>
    <mergeCell ref="W42:AB42"/>
    <mergeCell ref="V43:AA43"/>
    <mergeCell ref="W32:AB32"/>
    <mergeCell ref="V33:AA33"/>
    <mergeCell ref="V34:AA34"/>
    <mergeCell ref="V35:AA35"/>
    <mergeCell ref="W36:AB36"/>
    <mergeCell ref="V37:AA37"/>
    <mergeCell ref="AC11:AH11"/>
    <mergeCell ref="AC12:AH12"/>
    <mergeCell ref="AC13:AH13"/>
    <mergeCell ref="AC14:AH14"/>
    <mergeCell ref="AC15:AH15"/>
    <mergeCell ref="AC16:AH16"/>
    <mergeCell ref="V50:AA50"/>
    <mergeCell ref="V51:AA51"/>
    <mergeCell ref="V52:AA52"/>
    <mergeCell ref="V26:AA26"/>
    <mergeCell ref="W27:AB27"/>
    <mergeCell ref="V28:AA28"/>
    <mergeCell ref="V29:AA29"/>
    <mergeCell ref="V30:AA30"/>
    <mergeCell ref="V31:AA31"/>
    <mergeCell ref="V20:AA20"/>
    <mergeCell ref="V21:V22"/>
    <mergeCell ref="W21:AB22"/>
    <mergeCell ref="V23:AA23"/>
    <mergeCell ref="V24:AA24"/>
    <mergeCell ref="V25:AA25"/>
    <mergeCell ref="V14:AA14"/>
    <mergeCell ref="V15:AA15"/>
    <mergeCell ref="V16:AA16"/>
    <mergeCell ref="AJ11:AO11"/>
    <mergeCell ref="AJ12:AO12"/>
    <mergeCell ref="AK13:AP13"/>
    <mergeCell ref="AJ14:AO14"/>
    <mergeCell ref="AJ15:AO15"/>
    <mergeCell ref="AJ16:AO16"/>
    <mergeCell ref="AK6:AP6"/>
    <mergeCell ref="AJ7:AO7"/>
    <mergeCell ref="AJ8:AO8"/>
    <mergeCell ref="AJ9:AO9"/>
    <mergeCell ref="AJ10:AO10"/>
    <mergeCell ref="AJ24:AO24"/>
    <mergeCell ref="AJ25:AO25"/>
    <mergeCell ref="AJ26:AO26"/>
    <mergeCell ref="AJ27:AO27"/>
    <mergeCell ref="AJ28:AO28"/>
    <mergeCell ref="B13:G13"/>
    <mergeCell ref="AJ17:AO17"/>
    <mergeCell ref="AK18:AP18"/>
    <mergeCell ref="AJ19:AO19"/>
    <mergeCell ref="AJ20:AO20"/>
    <mergeCell ref="AJ21:AO21"/>
    <mergeCell ref="AJ22:AJ23"/>
    <mergeCell ref="AK22:AP23"/>
    <mergeCell ref="V17:AA17"/>
    <mergeCell ref="V18:AA18"/>
    <mergeCell ref="V19:AA19"/>
    <mergeCell ref="O18:T18"/>
    <mergeCell ref="O14:T14"/>
    <mergeCell ref="O15:T15"/>
    <mergeCell ref="O16:T16"/>
    <mergeCell ref="O17:T17"/>
    <mergeCell ref="H14:M14"/>
    <mergeCell ref="H15:M15"/>
    <mergeCell ref="H16:M16"/>
  </mergeCells>
  <phoneticPr fontId="13" type="noConversion"/>
  <pageMargins left="0.75" right="0.75" top="1" bottom="1" header="0.5" footer="0.5"/>
  <pageSetup paperSize="9" orientation="portrait" horizontalDpi="4294967292" verticalDpi="4294967292" r:id="rId1"/>
  <extLst>
    <ext xmlns:mx="http://schemas.microsoft.com/office/mac/excel/2008/main" uri="{64002731-A6B0-56B0-2670-7721B7C09600}">
      <mx:PLV Mode="1"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3:G107"/>
  <sheetViews>
    <sheetView showGridLines="0" view="pageLayout" zoomScale="150" zoomScalePageLayoutView="150" workbookViewId="0">
      <selection activeCell="G3" sqref="G3"/>
    </sheetView>
  </sheetViews>
  <sheetFormatPr baseColWidth="10" defaultRowHeight="15.6"/>
  <cols>
    <col min="1" max="1" width="14.5" customWidth="1"/>
    <col min="2" max="2" width="24.5" customWidth="1"/>
    <col min="3" max="7" width="9.296875" customWidth="1"/>
  </cols>
  <sheetData>
    <row r="3" spans="1:7" ht="25.8">
      <c r="A3" s="11" t="s">
        <v>18</v>
      </c>
      <c r="G3" s="105" t="s">
        <v>477</v>
      </c>
    </row>
    <row r="4" spans="1:7" ht="16.2" thickBot="1"/>
    <row r="5" spans="1:7" ht="19.95" customHeight="1">
      <c r="A5" s="409" t="s">
        <v>0</v>
      </c>
      <c r="B5" s="411" t="s">
        <v>1</v>
      </c>
      <c r="C5" s="412"/>
      <c r="D5" s="412"/>
      <c r="E5" s="412"/>
      <c r="F5" s="412"/>
      <c r="G5" s="425"/>
    </row>
    <row r="6" spans="1:7" ht="16.2" thickBot="1">
      <c r="A6" s="410"/>
      <c r="B6" s="413"/>
      <c r="C6" s="414"/>
      <c r="D6" s="414"/>
      <c r="E6" s="414"/>
      <c r="F6" s="414"/>
      <c r="G6" s="442"/>
    </row>
    <row r="7" spans="1:7" ht="31.05" customHeight="1" thickBot="1">
      <c r="A7" s="426" t="s">
        <v>2</v>
      </c>
      <c r="B7" s="426"/>
      <c r="C7" s="426"/>
      <c r="D7" s="426"/>
      <c r="E7" s="426"/>
      <c r="F7" s="426"/>
      <c r="G7" s="21" t="s">
        <v>3</v>
      </c>
    </row>
    <row r="8" spans="1:7" ht="15" customHeight="1" thickBot="1">
      <c r="A8" s="424" t="s">
        <v>4</v>
      </c>
      <c r="B8" s="424"/>
      <c r="C8" s="424"/>
      <c r="D8" s="424"/>
      <c r="E8" s="424"/>
      <c r="F8" s="424"/>
      <c r="G8" s="13"/>
    </row>
    <row r="9" spans="1:7" ht="15" customHeight="1" thickBot="1">
      <c r="A9" s="424" t="s">
        <v>5</v>
      </c>
      <c r="B9" s="424"/>
      <c r="C9" s="424"/>
      <c r="D9" s="424"/>
      <c r="E9" s="424"/>
      <c r="F9" s="424"/>
      <c r="G9" s="13"/>
    </row>
    <row r="10" spans="1:7" ht="15" customHeight="1" thickBot="1">
      <c r="A10" s="424" t="s">
        <v>6</v>
      </c>
      <c r="B10" s="424"/>
      <c r="C10" s="424"/>
      <c r="D10" s="424"/>
      <c r="E10" s="424"/>
      <c r="F10" s="424"/>
      <c r="G10" s="13"/>
    </row>
    <row r="11" spans="1:7" ht="15" customHeight="1" thickBot="1">
      <c r="A11" s="424" t="s">
        <v>7</v>
      </c>
      <c r="B11" s="424"/>
      <c r="C11" s="424"/>
      <c r="D11" s="424"/>
      <c r="E11" s="424"/>
      <c r="F11" s="424"/>
      <c r="G11" s="13"/>
    </row>
    <row r="12" spans="1:7" ht="15" customHeight="1" thickBot="1">
      <c r="A12" s="424" t="s">
        <v>8</v>
      </c>
      <c r="B12" s="424"/>
      <c r="C12" s="424"/>
      <c r="D12" s="424"/>
      <c r="E12" s="424"/>
      <c r="F12" s="424"/>
      <c r="G12" s="13"/>
    </row>
    <row r="13" spans="1:7" ht="18" customHeight="1">
      <c r="A13" s="420" t="s">
        <v>9</v>
      </c>
      <c r="B13" s="422"/>
      <c r="C13" s="420" t="s">
        <v>10</v>
      </c>
      <c r="D13" s="421"/>
      <c r="E13" s="421"/>
      <c r="F13" s="421"/>
      <c r="G13" s="422"/>
    </row>
    <row r="14" spans="1:7" ht="16.2" thickBot="1">
      <c r="A14" s="438"/>
      <c r="B14" s="439"/>
      <c r="C14" s="443" t="s">
        <v>11</v>
      </c>
      <c r="D14" s="444"/>
      <c r="E14" s="444"/>
      <c r="F14" s="444"/>
      <c r="G14" s="445"/>
    </row>
    <row r="15" spans="1:7" ht="19.2" thickBot="1">
      <c r="A15" s="440"/>
      <c r="B15" s="441"/>
      <c r="C15" s="3">
        <v>1</v>
      </c>
      <c r="D15" s="3">
        <v>2</v>
      </c>
      <c r="E15" s="3">
        <v>3</v>
      </c>
      <c r="F15" s="10">
        <v>4</v>
      </c>
      <c r="G15" s="3">
        <v>5</v>
      </c>
    </row>
    <row r="16" spans="1:7" ht="31.95" customHeight="1" thickBot="1">
      <c r="A16" s="406" t="s">
        <v>12</v>
      </c>
      <c r="B16" s="408"/>
      <c r="C16" s="4"/>
      <c r="D16" s="4"/>
      <c r="E16" s="4"/>
      <c r="F16" s="15"/>
      <c r="G16" s="4"/>
    </row>
    <row r="17" spans="1:7" ht="31.95" customHeight="1" thickBot="1">
      <c r="A17" s="406" t="s">
        <v>13</v>
      </c>
      <c r="B17" s="408"/>
      <c r="C17" s="4"/>
      <c r="D17" s="4"/>
      <c r="E17" s="4"/>
      <c r="F17" s="15"/>
      <c r="G17" s="4"/>
    </row>
    <row r="18" spans="1:7" ht="31.95" customHeight="1" thickBot="1">
      <c r="A18" s="406" t="s">
        <v>14</v>
      </c>
      <c r="B18" s="408"/>
      <c r="C18" s="4"/>
      <c r="D18" s="4"/>
      <c r="E18" s="4"/>
      <c r="F18" s="15"/>
      <c r="G18" s="4"/>
    </row>
    <row r="19" spans="1:7" ht="31.95" customHeight="1" thickBot="1">
      <c r="A19" s="406" t="s">
        <v>15</v>
      </c>
      <c r="B19" s="408"/>
      <c r="C19" s="4"/>
      <c r="D19" s="4"/>
      <c r="E19" s="4"/>
      <c r="F19" s="15"/>
      <c r="G19" s="4"/>
    </row>
    <row r="20" spans="1:7" ht="16.2" thickBot="1">
      <c r="A20" s="436"/>
      <c r="B20" s="437"/>
      <c r="C20" s="4"/>
      <c r="D20" s="4"/>
      <c r="E20" s="4"/>
      <c r="F20" s="15"/>
      <c r="G20" s="4"/>
    </row>
    <row r="21" spans="1:7" ht="19.2" thickBot="1">
      <c r="A21" s="403" t="s">
        <v>17</v>
      </c>
      <c r="B21" s="404"/>
      <c r="C21" s="404"/>
      <c r="D21" s="404"/>
      <c r="E21" s="404"/>
      <c r="F21" s="404"/>
      <c r="G21" s="405"/>
    </row>
    <row r="22" spans="1:7" ht="82.95" customHeight="1" thickBot="1">
      <c r="A22" s="403"/>
      <c r="B22" s="404"/>
      <c r="C22" s="404"/>
      <c r="D22" s="404"/>
      <c r="E22" s="404"/>
      <c r="F22" s="404"/>
      <c r="G22" s="405"/>
    </row>
    <row r="25" spans="1:7" ht="22.8">
      <c r="G25" s="105" t="s">
        <v>477</v>
      </c>
    </row>
    <row r="26" spans="1:7" ht="16.2" thickBot="1"/>
    <row r="27" spans="1:7">
      <c r="A27" s="409" t="s">
        <v>0</v>
      </c>
      <c r="B27" s="411" t="s">
        <v>19</v>
      </c>
      <c r="C27" s="412"/>
      <c r="D27" s="412"/>
      <c r="E27" s="412"/>
      <c r="F27" s="412"/>
      <c r="G27" s="412"/>
    </row>
    <row r="28" spans="1:7" ht="16.2" thickBot="1">
      <c r="A28" s="410"/>
      <c r="B28" s="413"/>
      <c r="C28" s="414"/>
      <c r="D28" s="414"/>
      <c r="E28" s="414"/>
      <c r="F28" s="414"/>
      <c r="G28" s="414"/>
    </row>
    <row r="29" spans="1:7" ht="28.95" customHeight="1" thickBot="1">
      <c r="A29" s="397" t="s">
        <v>2</v>
      </c>
      <c r="B29" s="397"/>
      <c r="C29" s="397"/>
      <c r="D29" s="397"/>
      <c r="E29" s="397"/>
      <c r="F29" s="397"/>
      <c r="G29" s="22" t="s">
        <v>3</v>
      </c>
    </row>
    <row r="30" spans="1:7" ht="15" customHeight="1" thickBot="1">
      <c r="A30" s="398" t="s">
        <v>20</v>
      </c>
      <c r="B30" s="398"/>
      <c r="C30" s="398"/>
      <c r="D30" s="398"/>
      <c r="E30" s="398"/>
      <c r="F30" s="398"/>
      <c r="G30" s="13"/>
    </row>
    <row r="31" spans="1:7" ht="15" customHeight="1" thickBot="1">
      <c r="A31" s="398" t="s">
        <v>21</v>
      </c>
      <c r="B31" s="398"/>
      <c r="C31" s="398"/>
      <c r="D31" s="398"/>
      <c r="E31" s="398"/>
      <c r="F31" s="398"/>
      <c r="G31" s="13"/>
    </row>
    <row r="32" spans="1:7" ht="16.2" thickBot="1">
      <c r="A32" s="398" t="s">
        <v>22</v>
      </c>
      <c r="B32" s="398"/>
      <c r="C32" s="398"/>
      <c r="D32" s="398"/>
      <c r="E32" s="398"/>
      <c r="F32" s="398"/>
      <c r="G32" s="13"/>
    </row>
    <row r="33" spans="1:7" ht="15" customHeight="1" thickBot="1">
      <c r="A33" s="398" t="s">
        <v>23</v>
      </c>
      <c r="B33" s="398"/>
      <c r="C33" s="398"/>
      <c r="D33" s="398"/>
      <c r="E33" s="398"/>
      <c r="F33" s="398"/>
      <c r="G33" s="13"/>
    </row>
    <row r="34" spans="1:7" ht="18" customHeight="1" thickBot="1">
      <c r="A34" s="433" t="s">
        <v>24</v>
      </c>
      <c r="B34" s="433"/>
      <c r="C34" s="434" t="s">
        <v>10</v>
      </c>
      <c r="D34" s="434"/>
      <c r="E34" s="434"/>
      <c r="F34" s="434"/>
      <c r="G34" s="434"/>
    </row>
    <row r="35" spans="1:7" ht="16.2" thickBot="1">
      <c r="A35" s="433"/>
      <c r="B35" s="433"/>
      <c r="C35" s="435" t="s">
        <v>11</v>
      </c>
      <c r="D35" s="435"/>
      <c r="E35" s="435"/>
      <c r="F35" s="435"/>
      <c r="G35" s="435"/>
    </row>
    <row r="36" spans="1:7" ht="19.2" thickBot="1">
      <c r="A36" s="433"/>
      <c r="B36" s="433"/>
      <c r="C36" s="3">
        <v>1</v>
      </c>
      <c r="D36" s="3">
        <v>2</v>
      </c>
      <c r="E36" s="3">
        <v>3</v>
      </c>
      <c r="F36" s="17">
        <v>4</v>
      </c>
      <c r="G36" s="17"/>
    </row>
    <row r="37" spans="1:7" ht="31.95" customHeight="1" thickBot="1">
      <c r="A37" s="398" t="s">
        <v>25</v>
      </c>
      <c r="B37" s="398"/>
      <c r="C37" s="18"/>
      <c r="D37" s="18"/>
      <c r="E37" s="18"/>
      <c r="F37" s="18"/>
      <c r="G37" s="18"/>
    </row>
    <row r="38" spans="1:7" ht="31.95" customHeight="1" thickBot="1">
      <c r="A38" s="398" t="s">
        <v>26</v>
      </c>
      <c r="B38" s="398"/>
      <c r="C38" s="18"/>
      <c r="D38" s="18"/>
      <c r="E38" s="18"/>
      <c r="F38" s="18"/>
      <c r="G38" s="18"/>
    </row>
    <row r="39" spans="1:7" ht="31.95" customHeight="1" thickBot="1">
      <c r="A39" s="398" t="s">
        <v>27</v>
      </c>
      <c r="B39" s="398"/>
      <c r="C39" s="18"/>
      <c r="D39" s="18"/>
      <c r="E39" s="18"/>
      <c r="F39" s="18"/>
      <c r="G39" s="18"/>
    </row>
    <row r="40" spans="1:7" ht="31.95" customHeight="1" thickBot="1">
      <c r="A40" s="398" t="s">
        <v>28</v>
      </c>
      <c r="B40" s="398"/>
      <c r="C40" s="18"/>
      <c r="D40" s="18"/>
      <c r="E40" s="18"/>
      <c r="F40" s="18"/>
      <c r="G40" s="18"/>
    </row>
    <row r="41" spans="1:7" ht="31.95" customHeight="1" thickBot="1">
      <c r="A41" s="432" t="s">
        <v>29</v>
      </c>
      <c r="B41" s="432"/>
      <c r="C41" s="18"/>
      <c r="D41" s="18"/>
      <c r="E41" s="18"/>
      <c r="F41" s="18"/>
      <c r="G41" s="18"/>
    </row>
    <row r="42" spans="1:7" ht="55.05" customHeight="1" thickBot="1">
      <c r="A42" s="430" t="s">
        <v>30</v>
      </c>
      <c r="B42" s="430"/>
      <c r="C42" s="18"/>
      <c r="D42" s="18"/>
      <c r="E42" s="18"/>
      <c r="F42" s="18"/>
      <c r="G42" s="18"/>
    </row>
    <row r="43" spans="1:7" ht="31.95" customHeight="1" thickBot="1">
      <c r="A43" s="398" t="s">
        <v>31</v>
      </c>
      <c r="B43" s="398"/>
      <c r="C43" s="18"/>
      <c r="D43" s="18"/>
      <c r="E43" s="18"/>
      <c r="F43" s="18"/>
      <c r="G43" s="18"/>
    </row>
    <row r="44" spans="1:7" ht="31.95" customHeight="1" thickBot="1">
      <c r="A44" s="398" t="s">
        <v>32</v>
      </c>
      <c r="B44" s="398"/>
      <c r="C44" s="18"/>
      <c r="D44" s="18"/>
      <c r="E44" s="18"/>
      <c r="F44" s="18"/>
      <c r="G44" s="18"/>
    </row>
    <row r="45" spans="1:7" ht="31.95" customHeight="1" thickBot="1">
      <c r="A45" s="428"/>
      <c r="B45" s="428"/>
      <c r="C45" s="18"/>
      <c r="D45" s="18"/>
      <c r="E45" s="18"/>
      <c r="F45" s="18"/>
      <c r="G45" s="18"/>
    </row>
    <row r="46" spans="1:7" ht="19.2" thickBot="1">
      <c r="A46" s="397" t="s">
        <v>16</v>
      </c>
      <c r="B46" s="397"/>
      <c r="C46" s="397"/>
      <c r="D46" s="397"/>
      <c r="E46" s="397"/>
      <c r="F46" s="397"/>
      <c r="G46" s="397"/>
    </row>
    <row r="47" spans="1:7" ht="70.05" customHeight="1" thickBot="1">
      <c r="A47" s="427"/>
      <c r="B47" s="427"/>
      <c r="C47" s="427"/>
      <c r="D47" s="427"/>
      <c r="E47" s="427"/>
      <c r="F47" s="427"/>
      <c r="G47" s="427"/>
    </row>
    <row r="50" spans="1:7" ht="23.4" thickBot="1">
      <c r="G50" s="105" t="s">
        <v>477</v>
      </c>
    </row>
    <row r="51" spans="1:7">
      <c r="A51" s="409" t="s">
        <v>0</v>
      </c>
      <c r="B51" s="411" t="s">
        <v>33</v>
      </c>
      <c r="C51" s="412"/>
      <c r="D51" s="412"/>
      <c r="E51" s="412"/>
      <c r="F51" s="412"/>
      <c r="G51" s="412"/>
    </row>
    <row r="52" spans="1:7" ht="16.2" thickBot="1">
      <c r="A52" s="410"/>
      <c r="B52" s="413"/>
      <c r="C52" s="414"/>
      <c r="D52" s="414"/>
      <c r="E52" s="414"/>
      <c r="F52" s="414"/>
      <c r="G52" s="414"/>
    </row>
    <row r="53" spans="1:7" ht="19.2" thickBot="1">
      <c r="A53" s="397" t="s">
        <v>2</v>
      </c>
      <c r="B53" s="397"/>
      <c r="C53" s="397"/>
      <c r="D53" s="397"/>
      <c r="E53" s="397"/>
      <c r="F53" s="397"/>
      <c r="G53" s="23" t="s">
        <v>3</v>
      </c>
    </row>
    <row r="54" spans="1:7" ht="16.2" thickBot="1">
      <c r="A54" s="423" t="s">
        <v>34</v>
      </c>
      <c r="B54" s="423"/>
      <c r="C54" s="423"/>
      <c r="D54" s="423"/>
      <c r="E54" s="423"/>
      <c r="F54" s="423"/>
      <c r="G54" s="13"/>
    </row>
    <row r="55" spans="1:7" ht="16.2" thickBot="1">
      <c r="A55" s="423" t="s">
        <v>35</v>
      </c>
      <c r="B55" s="423"/>
      <c r="C55" s="423"/>
      <c r="D55" s="423"/>
      <c r="E55" s="423"/>
      <c r="F55" s="423"/>
      <c r="G55" s="13"/>
    </row>
    <row r="56" spans="1:7" ht="16.2" thickBot="1">
      <c r="A56" s="423" t="s">
        <v>36</v>
      </c>
      <c r="B56" s="423"/>
      <c r="C56" s="423"/>
      <c r="D56" s="423"/>
      <c r="E56" s="423"/>
      <c r="F56" s="423"/>
      <c r="G56" s="13"/>
    </row>
    <row r="57" spans="1:7" ht="19.2" thickBot="1">
      <c r="A57" s="426" t="s">
        <v>24</v>
      </c>
      <c r="B57" s="426"/>
      <c r="C57" s="397" t="s">
        <v>10</v>
      </c>
      <c r="D57" s="397"/>
      <c r="E57" s="397"/>
      <c r="F57" s="397"/>
      <c r="G57" s="397"/>
    </row>
    <row r="58" spans="1:7" ht="16.2" thickBot="1">
      <c r="A58" s="426"/>
      <c r="B58" s="426"/>
      <c r="C58" s="429" t="s">
        <v>11</v>
      </c>
      <c r="D58" s="429"/>
      <c r="E58" s="429"/>
      <c r="F58" s="429"/>
      <c r="G58" s="429"/>
    </row>
    <row r="59" spans="1:7" ht="19.2" thickBot="1">
      <c r="A59" s="426"/>
      <c r="B59" s="426"/>
      <c r="C59" s="3">
        <v>1</v>
      </c>
      <c r="D59" s="3">
        <v>2</v>
      </c>
      <c r="E59" s="3">
        <v>3</v>
      </c>
      <c r="F59" s="17">
        <v>4</v>
      </c>
      <c r="G59" s="17">
        <v>5</v>
      </c>
    </row>
    <row r="60" spans="1:7" ht="27" customHeight="1" thickBot="1">
      <c r="A60" s="398" t="s">
        <v>37</v>
      </c>
      <c r="B60" s="398"/>
      <c r="C60" s="18"/>
      <c r="D60" s="18"/>
      <c r="E60" s="18"/>
      <c r="F60" s="18"/>
      <c r="G60" s="18"/>
    </row>
    <row r="61" spans="1:7" ht="27" customHeight="1" thickBot="1">
      <c r="A61" s="398" t="s">
        <v>38</v>
      </c>
      <c r="B61" s="398"/>
      <c r="C61" s="18"/>
      <c r="D61" s="18"/>
      <c r="E61" s="18"/>
      <c r="F61" s="18"/>
      <c r="G61" s="18"/>
    </row>
    <row r="62" spans="1:7" ht="27" customHeight="1" thickBot="1">
      <c r="A62" s="398" t="s">
        <v>39</v>
      </c>
      <c r="B62" s="398"/>
      <c r="C62" s="18"/>
      <c r="D62" s="18"/>
      <c r="E62" s="18"/>
      <c r="F62" s="18"/>
      <c r="G62" s="18"/>
    </row>
    <row r="63" spans="1:7" ht="27" customHeight="1" thickBot="1">
      <c r="A63" s="428"/>
      <c r="B63" s="428"/>
      <c r="C63" s="18"/>
      <c r="D63" s="18"/>
      <c r="E63" s="18"/>
      <c r="F63" s="18"/>
      <c r="G63" s="18"/>
    </row>
    <row r="64" spans="1:7" ht="16.2" thickBot="1">
      <c r="A64" s="397" t="s">
        <v>16</v>
      </c>
      <c r="B64" s="397"/>
      <c r="C64" s="397"/>
      <c r="D64" s="397"/>
      <c r="E64" s="397"/>
      <c r="F64" s="397"/>
      <c r="G64" s="397"/>
    </row>
    <row r="65" spans="1:7" ht="16.2" thickBot="1">
      <c r="A65" s="397"/>
      <c r="B65" s="397"/>
      <c r="C65" s="397"/>
      <c r="D65" s="397"/>
      <c r="E65" s="397"/>
      <c r="F65" s="397"/>
      <c r="G65" s="397"/>
    </row>
    <row r="66" spans="1:7" ht="52.05" customHeight="1" thickBot="1">
      <c r="A66" s="427"/>
      <c r="B66" s="427"/>
      <c r="C66" s="427"/>
      <c r="D66" s="427"/>
      <c r="E66" s="427"/>
      <c r="F66" s="427"/>
      <c r="G66" s="427"/>
    </row>
    <row r="70" spans="1:7" ht="23.4" thickBot="1">
      <c r="G70" s="105" t="s">
        <v>477</v>
      </c>
    </row>
    <row r="71" spans="1:7">
      <c r="A71" s="409" t="s">
        <v>0</v>
      </c>
      <c r="B71" s="411" t="s">
        <v>40</v>
      </c>
      <c r="C71" s="412"/>
      <c r="D71" s="412"/>
      <c r="E71" s="412"/>
      <c r="F71" s="412"/>
      <c r="G71" s="412"/>
    </row>
    <row r="72" spans="1:7" ht="16.2" thickBot="1">
      <c r="A72" s="410"/>
      <c r="B72" s="413"/>
      <c r="C72" s="414"/>
      <c r="D72" s="414"/>
      <c r="E72" s="414"/>
      <c r="F72" s="414"/>
      <c r="G72" s="414"/>
    </row>
    <row r="73" spans="1:7" ht="24.6" thickBot="1">
      <c r="A73" s="397" t="s">
        <v>2</v>
      </c>
      <c r="B73" s="397"/>
      <c r="C73" s="397"/>
      <c r="D73" s="397"/>
      <c r="E73" s="397"/>
      <c r="F73" s="397"/>
      <c r="G73" s="22" t="s">
        <v>3</v>
      </c>
    </row>
    <row r="74" spans="1:7" ht="16.2" thickBot="1">
      <c r="A74" s="398" t="s">
        <v>41</v>
      </c>
      <c r="B74" s="398"/>
      <c r="C74" s="398"/>
      <c r="D74" s="398"/>
      <c r="E74" s="398"/>
      <c r="F74" s="398"/>
      <c r="G74" s="13"/>
    </row>
    <row r="75" spans="1:7" ht="16.2" thickBot="1">
      <c r="A75" s="398" t="s">
        <v>42</v>
      </c>
      <c r="B75" s="398"/>
      <c r="C75" s="398"/>
      <c r="D75" s="398"/>
      <c r="E75" s="398"/>
      <c r="F75" s="398"/>
      <c r="G75" s="13"/>
    </row>
    <row r="76" spans="1:7" ht="16.2" thickBot="1">
      <c r="A76" s="398" t="s">
        <v>43</v>
      </c>
      <c r="B76" s="398"/>
      <c r="C76" s="398"/>
      <c r="D76" s="398"/>
      <c r="E76" s="398"/>
      <c r="F76" s="398"/>
      <c r="G76" s="13"/>
    </row>
    <row r="77" spans="1:7" ht="19.2" thickBot="1">
      <c r="A77" s="426" t="s">
        <v>24</v>
      </c>
      <c r="B77" s="426"/>
      <c r="C77" s="397" t="s">
        <v>10</v>
      </c>
      <c r="D77" s="397"/>
      <c r="E77" s="397"/>
      <c r="F77" s="397"/>
      <c r="G77" s="397"/>
    </row>
    <row r="78" spans="1:7" ht="16.2" thickBot="1">
      <c r="A78" s="426"/>
      <c r="B78" s="426"/>
      <c r="C78" s="429" t="s">
        <v>11</v>
      </c>
      <c r="D78" s="429"/>
      <c r="E78" s="429"/>
      <c r="F78" s="429"/>
      <c r="G78" s="429"/>
    </row>
    <row r="79" spans="1:7" ht="19.2" thickBot="1">
      <c r="A79" s="431"/>
      <c r="B79" s="431"/>
      <c r="C79" s="3">
        <v>1</v>
      </c>
      <c r="D79" s="3">
        <v>2</v>
      </c>
      <c r="E79" s="3">
        <v>3</v>
      </c>
      <c r="F79" s="17">
        <v>4</v>
      </c>
      <c r="G79" s="17"/>
    </row>
    <row r="80" spans="1:7" ht="33" customHeight="1" thickBot="1">
      <c r="A80" s="398" t="s">
        <v>44</v>
      </c>
      <c r="B80" s="398"/>
      <c r="C80" s="18"/>
      <c r="D80" s="18"/>
      <c r="E80" s="18"/>
      <c r="F80" s="18"/>
      <c r="G80" s="18"/>
    </row>
    <row r="81" spans="1:7" ht="33" customHeight="1" thickBot="1">
      <c r="A81" s="398" t="s">
        <v>45</v>
      </c>
      <c r="B81" s="398"/>
      <c r="C81" s="18"/>
      <c r="D81" s="18"/>
      <c r="E81" s="18"/>
      <c r="F81" s="18"/>
      <c r="G81" s="18"/>
    </row>
    <row r="82" spans="1:7" ht="33" customHeight="1" thickBot="1">
      <c r="A82" s="430" t="s">
        <v>46</v>
      </c>
      <c r="B82" s="430"/>
      <c r="C82" s="18"/>
      <c r="D82" s="18"/>
      <c r="E82" s="18"/>
      <c r="F82" s="18"/>
      <c r="G82" s="18"/>
    </row>
    <row r="83" spans="1:7" ht="33" customHeight="1" thickBot="1">
      <c r="A83" s="398" t="s">
        <v>47</v>
      </c>
      <c r="B83" s="398"/>
      <c r="C83" s="18"/>
      <c r="D83" s="18"/>
      <c r="E83" s="18"/>
      <c r="F83" s="18"/>
      <c r="G83" s="18"/>
    </row>
    <row r="84" spans="1:7" ht="33" customHeight="1" thickBot="1">
      <c r="A84" s="428"/>
      <c r="B84" s="428"/>
      <c r="C84" s="18"/>
      <c r="D84" s="18"/>
      <c r="E84" s="18"/>
      <c r="F84" s="18"/>
      <c r="G84" s="18"/>
    </row>
    <row r="85" spans="1:7" ht="16.2" thickBot="1">
      <c r="A85" s="397" t="s">
        <v>16</v>
      </c>
      <c r="B85" s="397"/>
      <c r="C85" s="397"/>
      <c r="D85" s="397"/>
      <c r="E85" s="397"/>
      <c r="F85" s="397"/>
      <c r="G85" s="397"/>
    </row>
    <row r="86" spans="1:7" ht="16.2" thickBot="1">
      <c r="A86" s="397"/>
      <c r="B86" s="397"/>
      <c r="C86" s="397"/>
      <c r="D86" s="397"/>
      <c r="E86" s="397"/>
      <c r="F86" s="397"/>
      <c r="G86" s="397"/>
    </row>
    <row r="87" spans="1:7" ht="46.95" customHeight="1" thickBot="1">
      <c r="A87" s="427"/>
      <c r="B87" s="427"/>
      <c r="C87" s="427"/>
      <c r="D87" s="427"/>
      <c r="E87" s="427"/>
      <c r="F87" s="427"/>
      <c r="G87" s="427"/>
    </row>
    <row r="90" spans="1:7" ht="23.4" thickBot="1">
      <c r="G90" s="105" t="s">
        <v>477</v>
      </c>
    </row>
    <row r="91" spans="1:7">
      <c r="A91" s="409" t="s">
        <v>0</v>
      </c>
      <c r="B91" s="411" t="s">
        <v>48</v>
      </c>
      <c r="C91" s="412"/>
      <c r="D91" s="412"/>
      <c r="E91" s="412"/>
      <c r="F91" s="412"/>
      <c r="G91" s="412"/>
    </row>
    <row r="92" spans="1:7" ht="16.2" thickBot="1">
      <c r="A92" s="410"/>
      <c r="B92" s="413"/>
      <c r="C92" s="414"/>
      <c r="D92" s="414"/>
      <c r="E92" s="414"/>
      <c r="F92" s="414"/>
      <c r="G92" s="414"/>
    </row>
    <row r="93" spans="1:7" ht="19.2" thickBot="1">
      <c r="A93" s="397" t="s">
        <v>2</v>
      </c>
      <c r="B93" s="397"/>
      <c r="C93" s="397"/>
      <c r="D93" s="397"/>
      <c r="E93" s="397"/>
      <c r="F93" s="397"/>
      <c r="G93" s="23" t="s">
        <v>3</v>
      </c>
    </row>
    <row r="94" spans="1:7" ht="16.2" thickBot="1">
      <c r="A94" s="398" t="s">
        <v>49</v>
      </c>
      <c r="B94" s="398"/>
      <c r="C94" s="398"/>
      <c r="D94" s="398"/>
      <c r="E94" s="398"/>
      <c r="F94" s="398"/>
      <c r="G94" s="13"/>
    </row>
    <row r="95" spans="1:7" ht="16.2" thickBot="1">
      <c r="A95" s="398" t="s">
        <v>50</v>
      </c>
      <c r="B95" s="398"/>
      <c r="C95" s="398"/>
      <c r="D95" s="398"/>
      <c r="E95" s="398"/>
      <c r="F95" s="398"/>
      <c r="G95" s="13"/>
    </row>
    <row r="96" spans="1:7" ht="16.2" thickBot="1">
      <c r="A96" s="398" t="s">
        <v>51</v>
      </c>
      <c r="B96" s="398"/>
      <c r="C96" s="398"/>
      <c r="D96" s="398"/>
      <c r="E96" s="398"/>
      <c r="F96" s="398"/>
      <c r="G96" s="13"/>
    </row>
    <row r="97" spans="1:7" ht="16.2" thickBot="1">
      <c r="A97" s="398" t="s">
        <v>52</v>
      </c>
      <c r="B97" s="398"/>
      <c r="C97" s="398"/>
      <c r="D97" s="398"/>
      <c r="E97" s="398"/>
      <c r="F97" s="398"/>
      <c r="G97" s="13"/>
    </row>
    <row r="98" spans="1:7" ht="19.2" thickBot="1">
      <c r="A98" s="426" t="s">
        <v>24</v>
      </c>
      <c r="B98" s="426"/>
      <c r="C98" s="397" t="s">
        <v>10</v>
      </c>
      <c r="D98" s="397"/>
      <c r="E98" s="397"/>
      <c r="F98" s="397"/>
      <c r="G98" s="397"/>
    </row>
    <row r="99" spans="1:7" ht="16.2" thickBot="1">
      <c r="A99" s="426"/>
      <c r="B99" s="426"/>
      <c r="C99" s="429" t="s">
        <v>11</v>
      </c>
      <c r="D99" s="429"/>
      <c r="E99" s="429"/>
      <c r="F99" s="429"/>
      <c r="G99" s="429"/>
    </row>
    <row r="100" spans="1:7" ht="19.2" thickBot="1">
      <c r="A100" s="426"/>
      <c r="B100" s="426"/>
      <c r="C100" s="3">
        <v>1</v>
      </c>
      <c r="D100" s="3">
        <v>2</v>
      </c>
      <c r="E100" s="3">
        <v>3</v>
      </c>
      <c r="F100" s="397">
        <v>4</v>
      </c>
      <c r="G100" s="397"/>
    </row>
    <row r="101" spans="1:7" ht="43.05" customHeight="1" thickBot="1">
      <c r="A101" s="398" t="s">
        <v>53</v>
      </c>
      <c r="B101" s="398"/>
      <c r="C101" s="18"/>
      <c r="D101" s="18"/>
      <c r="E101" s="18"/>
      <c r="F101" s="428"/>
      <c r="G101" s="428"/>
    </row>
    <row r="102" spans="1:7" ht="43.05" customHeight="1" thickBot="1">
      <c r="A102" s="398" t="s">
        <v>54</v>
      </c>
      <c r="B102" s="398"/>
      <c r="C102" s="18"/>
      <c r="D102" s="18"/>
      <c r="E102" s="18"/>
      <c r="F102" s="428"/>
      <c r="G102" s="428"/>
    </row>
    <row r="103" spans="1:7" ht="43.05" customHeight="1" thickBot="1">
      <c r="A103" s="398" t="s">
        <v>55</v>
      </c>
      <c r="B103" s="398"/>
      <c r="C103" s="18"/>
      <c r="D103" s="18"/>
      <c r="E103" s="18"/>
      <c r="F103" s="428"/>
      <c r="G103" s="428"/>
    </row>
    <row r="104" spans="1:7" ht="43.05" customHeight="1" thickBot="1">
      <c r="A104" s="398" t="s">
        <v>56</v>
      </c>
      <c r="B104" s="398"/>
      <c r="C104" s="18"/>
      <c r="D104" s="18"/>
      <c r="E104" s="18"/>
      <c r="F104" s="428"/>
      <c r="G104" s="428"/>
    </row>
    <row r="105" spans="1:7" ht="43.05" customHeight="1" thickBot="1">
      <c r="A105" s="428"/>
      <c r="B105" s="428"/>
      <c r="C105" s="18"/>
      <c r="D105" s="18"/>
      <c r="E105" s="18"/>
      <c r="F105" s="428"/>
      <c r="G105" s="428"/>
    </row>
    <row r="106" spans="1:7" ht="19.2" thickBot="1">
      <c r="A106" s="397" t="s">
        <v>16</v>
      </c>
      <c r="B106" s="397"/>
      <c r="C106" s="397"/>
      <c r="D106" s="397"/>
      <c r="E106" s="397"/>
      <c r="F106" s="397"/>
      <c r="G106" s="397"/>
    </row>
    <row r="107" spans="1:7" ht="43.05" customHeight="1" thickBot="1">
      <c r="A107" s="427"/>
      <c r="B107" s="427"/>
      <c r="C107" s="427"/>
      <c r="D107" s="427"/>
      <c r="E107" s="427"/>
      <c r="F107" s="427"/>
      <c r="G107" s="427"/>
    </row>
  </sheetData>
  <mergeCells count="94">
    <mergeCell ref="A5:A6"/>
    <mergeCell ref="B5:G6"/>
    <mergeCell ref="C14:G14"/>
    <mergeCell ref="A22:G22"/>
    <mergeCell ref="A27:A28"/>
    <mergeCell ref="B27:G28"/>
    <mergeCell ref="C13:G13"/>
    <mergeCell ref="A29:F29"/>
    <mergeCell ref="C35:G35"/>
    <mergeCell ref="A37:B37"/>
    <mergeCell ref="A21:G21"/>
    <mergeCell ref="A7:F7"/>
    <mergeCell ref="A8:F8"/>
    <mergeCell ref="A9:F9"/>
    <mergeCell ref="A10:F10"/>
    <mergeCell ref="A11:F11"/>
    <mergeCell ref="A12:F12"/>
    <mergeCell ref="A20:B20"/>
    <mergeCell ref="A19:B19"/>
    <mergeCell ref="A18:B18"/>
    <mergeCell ref="A17:B17"/>
    <mergeCell ref="A16:B16"/>
    <mergeCell ref="A13:B15"/>
    <mergeCell ref="A46:G46"/>
    <mergeCell ref="A47:G47"/>
    <mergeCell ref="A30:F30"/>
    <mergeCell ref="A31:F31"/>
    <mergeCell ref="A32:F32"/>
    <mergeCell ref="A33:F33"/>
    <mergeCell ref="A45:B45"/>
    <mergeCell ref="A44:B44"/>
    <mergeCell ref="A43:B43"/>
    <mergeCell ref="A42:B42"/>
    <mergeCell ref="A41:B41"/>
    <mergeCell ref="A40:B40"/>
    <mergeCell ref="A39:B39"/>
    <mergeCell ref="A38:B38"/>
    <mergeCell ref="A34:B36"/>
    <mergeCell ref="C34:G34"/>
    <mergeCell ref="C57:G57"/>
    <mergeCell ref="C58:G58"/>
    <mergeCell ref="A51:A52"/>
    <mergeCell ref="B51:G52"/>
    <mergeCell ref="A53:F53"/>
    <mergeCell ref="A63:B63"/>
    <mergeCell ref="A62:B62"/>
    <mergeCell ref="A61:B61"/>
    <mergeCell ref="A60:B60"/>
    <mergeCell ref="A57:B59"/>
    <mergeCell ref="A64:G65"/>
    <mergeCell ref="A66:G66"/>
    <mergeCell ref="A71:A72"/>
    <mergeCell ref="B71:G72"/>
    <mergeCell ref="A73:F73"/>
    <mergeCell ref="C77:G77"/>
    <mergeCell ref="C78:G78"/>
    <mergeCell ref="A79:B79"/>
    <mergeCell ref="A74:F74"/>
    <mergeCell ref="A75:F75"/>
    <mergeCell ref="A76:F76"/>
    <mergeCell ref="A84:B84"/>
    <mergeCell ref="A83:B83"/>
    <mergeCell ref="A82:B82"/>
    <mergeCell ref="A81:B81"/>
    <mergeCell ref="A80:B80"/>
    <mergeCell ref="A94:F94"/>
    <mergeCell ref="A95:F95"/>
    <mergeCell ref="A96:F96"/>
    <mergeCell ref="A85:G86"/>
    <mergeCell ref="A87:G87"/>
    <mergeCell ref="A91:A92"/>
    <mergeCell ref="B91:G92"/>
    <mergeCell ref="A93:F93"/>
    <mergeCell ref="A97:F97"/>
    <mergeCell ref="A98:B100"/>
    <mergeCell ref="C98:G98"/>
    <mergeCell ref="C99:G99"/>
    <mergeCell ref="F100:G100"/>
    <mergeCell ref="A106:G106"/>
    <mergeCell ref="A107:G107"/>
    <mergeCell ref="A54:F54"/>
    <mergeCell ref="A55:F55"/>
    <mergeCell ref="A56:F56"/>
    <mergeCell ref="A77:B78"/>
    <mergeCell ref="A105:B105"/>
    <mergeCell ref="F105:G105"/>
    <mergeCell ref="A104:B104"/>
    <mergeCell ref="F104:G104"/>
    <mergeCell ref="A103:B103"/>
    <mergeCell ref="F103:G103"/>
    <mergeCell ref="A102:B102"/>
    <mergeCell ref="F102:G102"/>
    <mergeCell ref="A101:B101"/>
    <mergeCell ref="F101:G101"/>
  </mergeCells>
  <phoneticPr fontId="13" type="noConversion"/>
  <hyperlinks>
    <hyperlink ref="A42" r:id="rId1" xr:uid="{00000000-0004-0000-0600-000000000000}"/>
    <hyperlink ref="A82" r:id="rId2" xr:uid="{00000000-0004-0000-0600-000001000000}"/>
    <hyperlink ref="G3" location="DIB!A1" display="Sommaire" xr:uid="{00000000-0004-0000-0600-000002000000}"/>
    <hyperlink ref="G25" location="DIB!A1" display="Sommaire" xr:uid="{00000000-0004-0000-0600-000003000000}"/>
    <hyperlink ref="G50" location="DIB!A1" display="Sommaire" xr:uid="{00000000-0004-0000-0600-000004000000}"/>
    <hyperlink ref="G70" location="DIB!A1" display="Sommaire" xr:uid="{00000000-0004-0000-0600-000005000000}"/>
    <hyperlink ref="G90" location="DIB!A1" display="Sommaire" xr:uid="{00000000-0004-0000-0600-000006000000}"/>
  </hyperlinks>
  <pageMargins left="0.33333333333333331" right="0.25" top="0.75" bottom="0.75" header="0.3" footer="0.3"/>
  <pageSetup paperSize="9" orientation="portrait" horizontalDpi="4294967292" verticalDpi="4294967292" r:id="rId3"/>
  <headerFooter>
    <oddHeader>&amp;CA / Le fonctionnement sensori-moteur</oddHeader>
  </headerFooter>
  <rowBreaks count="4" manualBreakCount="4">
    <brk id="23" max="16383" man="1"/>
    <brk id="49" max="16383" man="1"/>
    <brk id="69" max="16383" man="1"/>
    <brk id="89" max="16383" man="1"/>
  </rowBreaks>
  <extLst>
    <ext xmlns:mx="http://schemas.microsoft.com/office/mac/excel/2008/main" uri="{64002731-A6B0-56B0-2670-7721B7C09600}">
      <mx:PLV Mode="1"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G104"/>
  <sheetViews>
    <sheetView showGridLines="0" view="pageLayout" topLeftCell="A98" workbookViewId="0">
      <selection activeCell="G83" sqref="G83"/>
    </sheetView>
  </sheetViews>
  <sheetFormatPr baseColWidth="10" defaultRowHeight="15.6"/>
  <cols>
    <col min="1" max="1" width="14.5" customWidth="1"/>
    <col min="2" max="2" width="24.5" customWidth="1"/>
    <col min="3" max="7" width="9.296875" customWidth="1"/>
  </cols>
  <sheetData>
    <row r="2" spans="1:7" ht="25.8">
      <c r="A2" s="11" t="s">
        <v>57</v>
      </c>
      <c r="G2" s="105" t="s">
        <v>477</v>
      </c>
    </row>
    <row r="3" spans="1:7" ht="16.2" thickBot="1"/>
    <row r="4" spans="1:7">
      <c r="A4" s="409" t="s">
        <v>0</v>
      </c>
      <c r="B4" s="411" t="s">
        <v>58</v>
      </c>
      <c r="C4" s="412"/>
      <c r="D4" s="412"/>
      <c r="E4" s="412"/>
      <c r="F4" s="412"/>
      <c r="G4" s="412"/>
    </row>
    <row r="5" spans="1:7" ht="16.2" thickBot="1">
      <c r="A5" s="410"/>
      <c r="B5" s="413"/>
      <c r="C5" s="414"/>
      <c r="D5" s="414"/>
      <c r="E5" s="414"/>
      <c r="F5" s="414"/>
      <c r="G5" s="414"/>
    </row>
    <row r="6" spans="1:7" ht="33" customHeight="1" thickBot="1">
      <c r="A6" s="420" t="s">
        <v>2</v>
      </c>
      <c r="B6" s="421"/>
      <c r="C6" s="421"/>
      <c r="D6" s="421"/>
      <c r="E6" s="421"/>
      <c r="F6" s="422"/>
      <c r="G6" s="34" t="s">
        <v>3</v>
      </c>
    </row>
    <row r="7" spans="1:7" ht="28.95" customHeight="1" thickBot="1">
      <c r="A7" s="398" t="s">
        <v>59</v>
      </c>
      <c r="B7" s="398"/>
      <c r="C7" s="398"/>
      <c r="D7" s="398"/>
      <c r="E7" s="398"/>
      <c r="F7" s="398"/>
      <c r="G7" s="13"/>
    </row>
    <row r="8" spans="1:7" ht="25.95" customHeight="1" thickBot="1">
      <c r="A8" s="398" t="s">
        <v>60</v>
      </c>
      <c r="B8" s="398"/>
      <c r="C8" s="398"/>
      <c r="D8" s="398"/>
      <c r="E8" s="398"/>
      <c r="F8" s="398"/>
      <c r="G8" s="13"/>
    </row>
    <row r="9" spans="1:7" ht="25.95" customHeight="1" thickBot="1">
      <c r="A9" s="398" t="s">
        <v>61</v>
      </c>
      <c r="B9" s="398"/>
      <c r="C9" s="398"/>
      <c r="D9" s="398"/>
      <c r="E9" s="398"/>
      <c r="F9" s="398"/>
      <c r="G9" s="13"/>
    </row>
    <row r="10" spans="1:7" ht="25.95" customHeight="1" thickBot="1">
      <c r="A10" s="398" t="s">
        <v>62</v>
      </c>
      <c r="B10" s="398"/>
      <c r="C10" s="398"/>
      <c r="D10" s="398"/>
      <c r="E10" s="398"/>
      <c r="F10" s="398"/>
      <c r="G10" s="13"/>
    </row>
    <row r="11" spans="1:7" ht="18" customHeight="1" thickBot="1">
      <c r="A11" s="426" t="s">
        <v>24</v>
      </c>
      <c r="B11" s="426"/>
      <c r="C11" s="397" t="s">
        <v>10</v>
      </c>
      <c r="D11" s="397"/>
      <c r="E11" s="397"/>
      <c r="F11" s="397"/>
      <c r="G11" s="397"/>
    </row>
    <row r="12" spans="1:7" ht="16.05" customHeight="1" thickBot="1">
      <c r="A12" s="426"/>
      <c r="B12" s="426"/>
      <c r="C12" s="429" t="s">
        <v>11</v>
      </c>
      <c r="D12" s="429"/>
      <c r="E12" s="429"/>
      <c r="F12" s="429"/>
      <c r="G12" s="429"/>
    </row>
    <row r="13" spans="1:7" ht="19.2" thickBot="1">
      <c r="A13" s="426"/>
      <c r="B13" s="426"/>
      <c r="C13" s="3">
        <v>1</v>
      </c>
      <c r="D13" s="3">
        <v>2</v>
      </c>
      <c r="E13" s="3">
        <v>3</v>
      </c>
      <c r="F13" s="17">
        <v>4</v>
      </c>
      <c r="G13" s="17"/>
    </row>
    <row r="14" spans="1:7" ht="39" customHeight="1">
      <c r="A14" s="448" t="s">
        <v>63</v>
      </c>
      <c r="B14" s="449"/>
      <c r="C14" s="25"/>
      <c r="D14" s="25"/>
      <c r="E14" s="25"/>
      <c r="F14" s="27"/>
      <c r="G14" s="27"/>
    </row>
    <row r="15" spans="1:7" ht="15" customHeight="1">
      <c r="A15" s="464" t="s">
        <v>64</v>
      </c>
      <c r="B15" s="465"/>
      <c r="C15" s="28"/>
      <c r="D15" s="28"/>
      <c r="E15" s="28"/>
      <c r="F15" s="29"/>
      <c r="G15" s="29"/>
    </row>
    <row r="16" spans="1:7" ht="64.95" customHeight="1">
      <c r="A16" s="464" t="s">
        <v>65</v>
      </c>
      <c r="B16" s="465"/>
      <c r="C16" s="28"/>
      <c r="D16" s="28"/>
      <c r="E16" s="28"/>
      <c r="F16" s="29"/>
      <c r="G16" s="29"/>
    </row>
    <row r="17" spans="1:7" ht="37.950000000000003" customHeight="1" thickBot="1">
      <c r="A17" s="466" t="s">
        <v>66</v>
      </c>
      <c r="B17" s="467"/>
      <c r="C17" s="26"/>
      <c r="D17" s="26"/>
      <c r="E17" s="26"/>
      <c r="F17" s="30"/>
      <c r="G17" s="30"/>
    </row>
    <row r="18" spans="1:7" ht="64.95" customHeight="1">
      <c r="A18" s="468" t="s">
        <v>67</v>
      </c>
      <c r="B18" s="468"/>
      <c r="C18" s="31"/>
      <c r="D18" s="25"/>
      <c r="E18" s="25"/>
      <c r="F18" s="27"/>
      <c r="G18" s="27"/>
    </row>
    <row r="19" spans="1:7" ht="15" customHeight="1">
      <c r="A19" s="469" t="s">
        <v>68</v>
      </c>
      <c r="B19" s="469"/>
      <c r="C19" s="32"/>
      <c r="D19" s="28"/>
      <c r="E19" s="28"/>
      <c r="F19" s="29"/>
      <c r="G19" s="29"/>
    </row>
    <row r="20" spans="1:7" ht="15" customHeight="1">
      <c r="A20" s="470" t="s">
        <v>69</v>
      </c>
      <c r="B20" s="470"/>
      <c r="C20" s="32"/>
      <c r="D20" s="28"/>
      <c r="E20" s="28"/>
      <c r="F20" s="29"/>
      <c r="G20" s="29"/>
    </row>
    <row r="21" spans="1:7" ht="34.950000000000003" customHeight="1" thickBot="1">
      <c r="A21" s="463" t="s">
        <v>70</v>
      </c>
      <c r="B21" s="463"/>
      <c r="C21" s="33"/>
      <c r="D21" s="26"/>
      <c r="E21" s="26"/>
      <c r="F21" s="30"/>
      <c r="G21" s="30"/>
    </row>
    <row r="22" spans="1:7" ht="22.05" customHeight="1" thickBot="1">
      <c r="A22" s="459" t="s">
        <v>71</v>
      </c>
      <c r="B22" s="460"/>
      <c r="C22" s="4"/>
      <c r="D22" s="4"/>
      <c r="E22" s="18"/>
      <c r="F22" s="17"/>
      <c r="G22" s="17"/>
    </row>
    <row r="23" spans="1:7" ht="25.95" customHeight="1">
      <c r="A23" s="406" t="s">
        <v>72</v>
      </c>
      <c r="B23" s="408"/>
      <c r="C23" s="4"/>
      <c r="D23" s="4"/>
      <c r="E23" s="4"/>
      <c r="F23" s="4"/>
      <c r="G23" s="4"/>
    </row>
    <row r="24" spans="1:7" ht="19.95" customHeight="1" thickBot="1">
      <c r="A24" s="459" t="s">
        <v>73</v>
      </c>
      <c r="B24" s="460"/>
      <c r="C24" s="14"/>
      <c r="D24" s="14"/>
      <c r="E24" s="14"/>
      <c r="F24" s="14"/>
      <c r="G24" s="14"/>
    </row>
    <row r="25" spans="1:7" ht="37.049999999999997" customHeight="1" thickBot="1">
      <c r="A25" s="461" t="s">
        <v>74</v>
      </c>
      <c r="B25" s="462"/>
      <c r="C25" s="4"/>
      <c r="D25" s="4"/>
      <c r="E25" s="18"/>
      <c r="F25" s="17"/>
      <c r="G25" s="17"/>
    </row>
    <row r="26" spans="1:7" ht="22.05" customHeight="1" thickBot="1">
      <c r="A26" s="436"/>
      <c r="B26" s="437"/>
      <c r="C26" s="4"/>
      <c r="D26" s="4"/>
      <c r="E26" s="18"/>
      <c r="F26" s="17"/>
      <c r="G26" s="17"/>
    </row>
    <row r="27" spans="1:7" ht="19.2" thickBot="1">
      <c r="A27" s="403" t="s">
        <v>16</v>
      </c>
      <c r="B27" s="404"/>
      <c r="C27" s="404"/>
      <c r="D27" s="404"/>
      <c r="E27" s="404"/>
      <c r="F27" s="404"/>
      <c r="G27" s="404"/>
    </row>
    <row r="28" spans="1:7" ht="52.95" customHeight="1" thickBot="1">
      <c r="A28" s="446"/>
      <c r="B28" s="447"/>
      <c r="C28" s="447"/>
      <c r="D28" s="447"/>
      <c r="E28" s="447"/>
      <c r="F28" s="447"/>
      <c r="G28" s="447"/>
    </row>
    <row r="32" spans="1:7" ht="23.4" thickBot="1">
      <c r="G32" s="105" t="s">
        <v>477</v>
      </c>
    </row>
    <row r="33" spans="1:7">
      <c r="A33" s="409" t="s">
        <v>0</v>
      </c>
      <c r="B33" s="411" t="s">
        <v>75</v>
      </c>
      <c r="C33" s="412"/>
      <c r="D33" s="412"/>
      <c r="E33" s="412"/>
      <c r="F33" s="412"/>
      <c r="G33" s="412"/>
    </row>
    <row r="34" spans="1:7" ht="16.2" thickBot="1">
      <c r="A34" s="410"/>
      <c r="B34" s="413"/>
      <c r="C34" s="414"/>
      <c r="D34" s="414"/>
      <c r="E34" s="414"/>
      <c r="F34" s="414"/>
      <c r="G34" s="414"/>
    </row>
    <row r="35" spans="1:7" ht="27" customHeight="1" thickBot="1">
      <c r="A35" s="397" t="s">
        <v>2</v>
      </c>
      <c r="B35" s="397"/>
      <c r="C35" s="397"/>
      <c r="D35" s="397"/>
      <c r="E35" s="397"/>
      <c r="F35" s="397"/>
      <c r="G35" s="22" t="s">
        <v>3</v>
      </c>
    </row>
    <row r="36" spans="1:7" ht="16.2" thickBot="1">
      <c r="A36" s="398" t="s">
        <v>76</v>
      </c>
      <c r="B36" s="398"/>
      <c r="C36" s="398"/>
      <c r="D36" s="398"/>
      <c r="E36" s="398"/>
      <c r="F36" s="398"/>
      <c r="G36" s="13"/>
    </row>
    <row r="37" spans="1:7" ht="16.2" thickBot="1">
      <c r="A37" s="398" t="s">
        <v>77</v>
      </c>
      <c r="B37" s="398"/>
      <c r="C37" s="398"/>
      <c r="D37" s="398"/>
      <c r="E37" s="398"/>
      <c r="F37" s="398"/>
      <c r="G37" s="13"/>
    </row>
    <row r="38" spans="1:7" ht="16.2" thickBot="1">
      <c r="A38" s="398" t="s">
        <v>78</v>
      </c>
      <c r="B38" s="398"/>
      <c r="C38" s="398"/>
      <c r="D38" s="398"/>
      <c r="E38" s="398"/>
      <c r="F38" s="398"/>
      <c r="G38" s="13"/>
    </row>
    <row r="39" spans="1:7" ht="16.2" thickBot="1">
      <c r="A39" s="398" t="s">
        <v>79</v>
      </c>
      <c r="B39" s="398"/>
      <c r="C39" s="398"/>
      <c r="D39" s="398"/>
      <c r="E39" s="398"/>
      <c r="F39" s="398"/>
      <c r="G39" s="13"/>
    </row>
    <row r="40" spans="1:7" ht="16.2" thickBot="1">
      <c r="A40" s="398" t="s">
        <v>80</v>
      </c>
      <c r="B40" s="398"/>
      <c r="C40" s="398"/>
      <c r="D40" s="398"/>
      <c r="E40" s="398"/>
      <c r="F40" s="398"/>
      <c r="G40" s="13"/>
    </row>
    <row r="41" spans="1:7" ht="18" customHeight="1">
      <c r="A41" s="453" t="s">
        <v>24</v>
      </c>
      <c r="B41" s="454"/>
      <c r="C41" s="420" t="s">
        <v>10</v>
      </c>
      <c r="D41" s="421"/>
      <c r="E41" s="421"/>
      <c r="F41" s="421"/>
      <c r="G41" s="421"/>
    </row>
    <row r="42" spans="1:7" ht="16.05" customHeight="1" thickBot="1">
      <c r="A42" s="455"/>
      <c r="B42" s="456"/>
      <c r="C42" s="443" t="s">
        <v>11</v>
      </c>
      <c r="D42" s="444"/>
      <c r="E42" s="444"/>
      <c r="F42" s="444"/>
      <c r="G42" s="444"/>
    </row>
    <row r="43" spans="1:7" ht="19.2" thickBot="1">
      <c r="A43" s="457"/>
      <c r="B43" s="458"/>
      <c r="C43" s="3">
        <v>1</v>
      </c>
      <c r="D43" s="3">
        <v>2</v>
      </c>
      <c r="E43" s="3">
        <v>3</v>
      </c>
      <c r="F43" s="17">
        <v>4</v>
      </c>
      <c r="G43" s="17"/>
    </row>
    <row r="44" spans="1:7" ht="30" customHeight="1" thickBot="1">
      <c r="A44" s="406" t="s">
        <v>81</v>
      </c>
      <c r="B44" s="408"/>
      <c r="C44" s="4"/>
      <c r="D44" s="4"/>
      <c r="E44" s="4"/>
      <c r="F44" s="18"/>
      <c r="G44" s="18"/>
    </row>
    <row r="45" spans="1:7" ht="30" customHeight="1" thickBot="1">
      <c r="A45" s="406" t="s">
        <v>82</v>
      </c>
      <c r="B45" s="408"/>
      <c r="C45" s="4"/>
      <c r="D45" s="4"/>
      <c r="E45" s="4"/>
      <c r="F45" s="18"/>
      <c r="G45" s="18"/>
    </row>
    <row r="46" spans="1:7" ht="30" customHeight="1" thickBot="1">
      <c r="A46" s="406" t="s">
        <v>83</v>
      </c>
      <c r="B46" s="408"/>
      <c r="C46" s="4"/>
      <c r="D46" s="4"/>
      <c r="E46" s="4"/>
      <c r="F46" s="18"/>
      <c r="G46" s="18"/>
    </row>
    <row r="47" spans="1:7" ht="30" customHeight="1">
      <c r="A47" s="448" t="s">
        <v>84</v>
      </c>
      <c r="B47" s="449"/>
      <c r="C47" s="25"/>
      <c r="D47" s="25"/>
      <c r="E47" s="25"/>
      <c r="F47" s="25"/>
      <c r="G47" s="25"/>
    </row>
    <row r="48" spans="1:7" ht="30" customHeight="1" thickBot="1">
      <c r="A48" s="450" t="s">
        <v>85</v>
      </c>
      <c r="B48" s="451"/>
      <c r="C48" s="26"/>
      <c r="D48" s="26"/>
      <c r="E48" s="26"/>
      <c r="F48" s="26"/>
      <c r="G48" s="26"/>
    </row>
    <row r="49" spans="1:7" ht="30" customHeight="1" thickBot="1">
      <c r="A49" s="406" t="s">
        <v>86</v>
      </c>
      <c r="B49" s="408"/>
      <c r="C49" s="4"/>
      <c r="D49" s="4"/>
      <c r="E49" s="4"/>
      <c r="F49" s="18"/>
      <c r="G49" s="18"/>
    </row>
    <row r="50" spans="1:7" ht="30" customHeight="1" thickBot="1">
      <c r="A50" s="406" t="s">
        <v>87</v>
      </c>
      <c r="B50" s="408"/>
      <c r="C50" s="4"/>
      <c r="D50" s="4"/>
      <c r="E50" s="4"/>
      <c r="F50" s="18"/>
      <c r="G50" s="18"/>
    </row>
    <row r="51" spans="1:7" ht="30" customHeight="1" thickBot="1">
      <c r="A51" s="406" t="s">
        <v>88</v>
      </c>
      <c r="B51" s="408"/>
      <c r="C51" s="4"/>
      <c r="D51" s="4"/>
      <c r="E51" s="4"/>
      <c r="F51" s="18"/>
      <c r="G51" s="18"/>
    </row>
    <row r="52" spans="1:7" ht="34.950000000000003" customHeight="1" thickBot="1">
      <c r="A52" s="436"/>
      <c r="B52" s="437"/>
      <c r="C52" s="4"/>
      <c r="D52" s="4"/>
      <c r="E52" s="4"/>
      <c r="F52" s="18"/>
      <c r="G52" s="18"/>
    </row>
    <row r="53" spans="1:7" ht="19.2" thickBot="1">
      <c r="A53" s="403" t="s">
        <v>16</v>
      </c>
      <c r="B53" s="404"/>
      <c r="C53" s="404"/>
      <c r="D53" s="404"/>
      <c r="E53" s="404"/>
      <c r="F53" s="404"/>
      <c r="G53" s="404"/>
    </row>
    <row r="54" spans="1:7" ht="55.05" customHeight="1" thickBot="1">
      <c r="A54" s="446"/>
      <c r="B54" s="447"/>
      <c r="C54" s="447"/>
      <c r="D54" s="447"/>
      <c r="E54" s="447"/>
      <c r="F54" s="447"/>
      <c r="G54" s="452"/>
    </row>
    <row r="60" spans="1:7" ht="23.4" thickBot="1">
      <c r="G60" s="105" t="s">
        <v>477</v>
      </c>
    </row>
    <row r="61" spans="1:7" ht="16.2" thickBot="1">
      <c r="A61" s="419" t="s">
        <v>0</v>
      </c>
      <c r="B61" s="418" t="s">
        <v>89</v>
      </c>
      <c r="C61" s="418"/>
      <c r="D61" s="418"/>
      <c r="E61" s="418"/>
      <c r="F61" s="418"/>
      <c r="G61" s="418"/>
    </row>
    <row r="62" spans="1:7" ht="16.2" thickBot="1">
      <c r="A62" s="419"/>
      <c r="B62" s="418"/>
      <c r="C62" s="418"/>
      <c r="D62" s="418"/>
      <c r="E62" s="418"/>
      <c r="F62" s="418"/>
      <c r="G62" s="418"/>
    </row>
    <row r="63" spans="1:7" ht="28.95" customHeight="1" thickBot="1">
      <c r="A63" s="397" t="s">
        <v>2</v>
      </c>
      <c r="B63" s="397"/>
      <c r="C63" s="397"/>
      <c r="D63" s="397"/>
      <c r="E63" s="397"/>
      <c r="F63" s="397"/>
      <c r="G63" s="22" t="s">
        <v>3</v>
      </c>
    </row>
    <row r="64" spans="1:7" ht="16.2" thickBot="1">
      <c r="A64" s="398" t="s">
        <v>90</v>
      </c>
      <c r="B64" s="398"/>
      <c r="C64" s="398"/>
      <c r="D64" s="398"/>
      <c r="E64" s="398"/>
      <c r="F64" s="398"/>
      <c r="G64" s="13"/>
    </row>
    <row r="65" spans="1:7" ht="16.2" thickBot="1">
      <c r="A65" s="398" t="s">
        <v>91</v>
      </c>
      <c r="B65" s="398"/>
      <c r="C65" s="398"/>
      <c r="D65" s="398"/>
      <c r="E65" s="398"/>
      <c r="F65" s="398"/>
      <c r="G65" s="13"/>
    </row>
    <row r="66" spans="1:7" ht="16.2" thickBot="1">
      <c r="A66" s="398" t="s">
        <v>92</v>
      </c>
      <c r="B66" s="398"/>
      <c r="C66" s="398"/>
      <c r="D66" s="398"/>
      <c r="E66" s="398"/>
      <c r="F66" s="398"/>
      <c r="G66" s="13"/>
    </row>
    <row r="67" spans="1:7" ht="18" customHeight="1" thickBot="1">
      <c r="A67" s="426" t="s">
        <v>24</v>
      </c>
      <c r="B67" s="426"/>
      <c r="C67" s="397" t="s">
        <v>10</v>
      </c>
      <c r="D67" s="397"/>
      <c r="E67" s="397"/>
      <c r="F67" s="397"/>
      <c r="G67" s="397"/>
    </row>
    <row r="68" spans="1:7" ht="16.05" customHeight="1" thickBot="1">
      <c r="A68" s="426"/>
      <c r="B68" s="426"/>
      <c r="C68" s="429" t="s">
        <v>11</v>
      </c>
      <c r="D68" s="429"/>
      <c r="E68" s="429"/>
      <c r="F68" s="429"/>
      <c r="G68" s="429"/>
    </row>
    <row r="69" spans="1:7" ht="19.2" thickBot="1">
      <c r="A69" s="426"/>
      <c r="B69" s="426"/>
      <c r="C69" s="3">
        <v>1</v>
      </c>
      <c r="D69" s="3">
        <v>2</v>
      </c>
      <c r="E69" s="3">
        <v>3</v>
      </c>
      <c r="F69" s="17">
        <v>4</v>
      </c>
      <c r="G69" s="17"/>
    </row>
    <row r="70" spans="1:7" ht="34.950000000000003" customHeight="1" thickBot="1">
      <c r="A70" s="398" t="s">
        <v>93</v>
      </c>
      <c r="B70" s="398"/>
      <c r="C70" s="18"/>
      <c r="D70" s="18"/>
      <c r="E70" s="18"/>
      <c r="F70" s="18"/>
      <c r="G70" s="18"/>
    </row>
    <row r="71" spans="1:7" ht="34.049999999999997" customHeight="1" thickBot="1">
      <c r="A71" s="398" t="s">
        <v>94</v>
      </c>
      <c r="B71" s="398"/>
      <c r="C71" s="18"/>
      <c r="D71" s="18"/>
      <c r="E71" s="18"/>
      <c r="F71" s="18"/>
      <c r="G71" s="18"/>
    </row>
    <row r="72" spans="1:7" ht="25.95" customHeight="1" thickBot="1">
      <c r="A72" s="398" t="s">
        <v>95</v>
      </c>
      <c r="B72" s="398"/>
      <c r="C72" s="18"/>
      <c r="D72" s="18"/>
      <c r="E72" s="18"/>
      <c r="F72" s="18"/>
      <c r="G72" s="18"/>
    </row>
    <row r="73" spans="1:7" ht="34.950000000000003" customHeight="1" thickBot="1">
      <c r="A73" s="398" t="s">
        <v>96</v>
      </c>
      <c r="B73" s="398"/>
      <c r="C73" s="18"/>
      <c r="D73" s="18"/>
      <c r="E73" s="18"/>
      <c r="F73" s="18"/>
      <c r="G73" s="18"/>
    </row>
    <row r="74" spans="1:7" ht="25.95" customHeight="1" thickBot="1">
      <c r="A74" s="430" t="s">
        <v>97</v>
      </c>
      <c r="B74" s="430"/>
      <c r="C74" s="18"/>
      <c r="D74" s="18"/>
      <c r="E74" s="18"/>
      <c r="F74" s="18"/>
      <c r="G74" s="18"/>
    </row>
    <row r="75" spans="1:7" ht="25.95" customHeight="1" thickBot="1">
      <c r="A75" s="430" t="s">
        <v>98</v>
      </c>
      <c r="B75" s="430"/>
      <c r="C75" s="18"/>
      <c r="D75" s="18"/>
      <c r="E75" s="18"/>
      <c r="F75" s="18"/>
      <c r="G75" s="18"/>
    </row>
    <row r="76" spans="1:7" ht="25.95" customHeight="1" thickBot="1">
      <c r="A76" s="428"/>
      <c r="B76" s="428"/>
      <c r="C76" s="18"/>
      <c r="D76" s="18"/>
      <c r="E76" s="18"/>
      <c r="F76" s="18"/>
      <c r="G76" s="18"/>
    </row>
    <row r="77" spans="1:7" ht="19.2" thickBot="1">
      <c r="A77" s="397" t="s">
        <v>16</v>
      </c>
      <c r="B77" s="397"/>
      <c r="C77" s="397"/>
      <c r="D77" s="397"/>
      <c r="E77" s="397"/>
      <c r="F77" s="397"/>
      <c r="G77" s="397"/>
    </row>
    <row r="78" spans="1:7" ht="55.05" customHeight="1" thickBot="1">
      <c r="A78" s="427"/>
      <c r="B78" s="427"/>
      <c r="C78" s="427"/>
      <c r="D78" s="427"/>
      <c r="E78" s="427"/>
      <c r="F78" s="427"/>
      <c r="G78" s="427"/>
    </row>
    <row r="83" spans="1:7" ht="23.4" thickBot="1">
      <c r="G83" s="105" t="s">
        <v>477</v>
      </c>
    </row>
    <row r="84" spans="1:7">
      <c r="A84" s="409" t="s">
        <v>0</v>
      </c>
      <c r="B84" s="411" t="s">
        <v>99</v>
      </c>
      <c r="C84" s="412"/>
      <c r="D84" s="412"/>
      <c r="E84" s="412"/>
      <c r="F84" s="412"/>
      <c r="G84" s="412"/>
    </row>
    <row r="85" spans="1:7" ht="16.2" thickBot="1">
      <c r="A85" s="410"/>
      <c r="B85" s="413"/>
      <c r="C85" s="414"/>
      <c r="D85" s="414"/>
      <c r="E85" s="414"/>
      <c r="F85" s="414"/>
      <c r="G85" s="414"/>
    </row>
    <row r="86" spans="1:7" ht="28.95" customHeight="1" thickBot="1">
      <c r="A86" s="397" t="s">
        <v>2</v>
      </c>
      <c r="B86" s="397"/>
      <c r="C86" s="397"/>
      <c r="D86" s="397"/>
      <c r="E86" s="397"/>
      <c r="F86" s="397"/>
      <c r="G86" s="22" t="s">
        <v>3</v>
      </c>
    </row>
    <row r="87" spans="1:7" ht="33" customHeight="1" thickBot="1">
      <c r="A87" s="398" t="s">
        <v>100</v>
      </c>
      <c r="B87" s="398"/>
      <c r="C87" s="398"/>
      <c r="D87" s="398"/>
      <c r="E87" s="398"/>
      <c r="F87" s="398"/>
      <c r="G87" s="13"/>
    </row>
    <row r="88" spans="1:7" ht="33" customHeight="1" thickBot="1">
      <c r="A88" s="398" t="s">
        <v>101</v>
      </c>
      <c r="B88" s="398"/>
      <c r="C88" s="398"/>
      <c r="D88" s="398"/>
      <c r="E88" s="398"/>
      <c r="F88" s="398"/>
      <c r="G88" s="13"/>
    </row>
    <row r="89" spans="1:7" ht="22.95" customHeight="1" thickBot="1">
      <c r="A89" s="398" t="s">
        <v>102</v>
      </c>
      <c r="B89" s="398"/>
      <c r="C89" s="398"/>
      <c r="D89" s="398"/>
      <c r="E89" s="398"/>
      <c r="F89" s="398"/>
      <c r="G89" s="13"/>
    </row>
    <row r="90" spans="1:7" ht="18" customHeight="1" thickBot="1">
      <c r="A90" s="426" t="s">
        <v>24</v>
      </c>
      <c r="B90" s="426"/>
      <c r="C90" s="397" t="s">
        <v>10</v>
      </c>
      <c r="D90" s="397"/>
      <c r="E90" s="397"/>
      <c r="F90" s="397"/>
      <c r="G90" s="397"/>
    </row>
    <row r="91" spans="1:7" ht="16.05" customHeight="1" thickBot="1">
      <c r="A91" s="426"/>
      <c r="B91" s="426"/>
      <c r="C91" s="429" t="s">
        <v>11</v>
      </c>
      <c r="D91" s="429"/>
      <c r="E91" s="429"/>
      <c r="F91" s="429"/>
      <c r="G91" s="429"/>
    </row>
    <row r="92" spans="1:7" ht="19.2" thickBot="1">
      <c r="A92" s="426"/>
      <c r="B92" s="426"/>
      <c r="C92" s="3">
        <v>1</v>
      </c>
      <c r="D92" s="3">
        <v>2</v>
      </c>
      <c r="E92" s="3">
        <v>3</v>
      </c>
      <c r="F92" s="17">
        <v>4</v>
      </c>
      <c r="G92" s="17"/>
    </row>
    <row r="93" spans="1:7" ht="31.05" customHeight="1" thickBot="1">
      <c r="A93" s="398" t="s">
        <v>103</v>
      </c>
      <c r="B93" s="398"/>
      <c r="C93" s="18"/>
      <c r="D93" s="18"/>
      <c r="E93" s="18"/>
      <c r="F93" s="18"/>
      <c r="G93" s="18"/>
    </row>
    <row r="94" spans="1:7" ht="31.05" customHeight="1" thickBot="1">
      <c r="A94" s="430" t="s">
        <v>104</v>
      </c>
      <c r="B94" s="430"/>
      <c r="C94" s="18"/>
      <c r="D94" s="18"/>
      <c r="E94" s="18"/>
      <c r="F94" s="18"/>
      <c r="G94" s="18"/>
    </row>
    <row r="95" spans="1:7" ht="55.05" customHeight="1" thickBot="1">
      <c r="A95" s="430" t="s">
        <v>105</v>
      </c>
      <c r="B95" s="430"/>
      <c r="C95" s="18"/>
      <c r="D95" s="18"/>
      <c r="E95" s="18"/>
      <c r="F95" s="18"/>
      <c r="G95" s="18"/>
    </row>
    <row r="96" spans="1:7" ht="31.05" customHeight="1" thickBot="1">
      <c r="A96" s="398" t="s">
        <v>106</v>
      </c>
      <c r="B96" s="398"/>
      <c r="C96" s="18"/>
      <c r="D96" s="18"/>
      <c r="E96" s="18"/>
      <c r="F96" s="18"/>
      <c r="G96" s="18"/>
    </row>
    <row r="97" spans="1:7" ht="40.950000000000003" customHeight="1" thickBot="1">
      <c r="A97" s="430" t="s">
        <v>107</v>
      </c>
      <c r="B97" s="430"/>
      <c r="C97" s="18"/>
      <c r="D97" s="18"/>
      <c r="E97" s="18"/>
      <c r="F97" s="18"/>
      <c r="G97" s="18"/>
    </row>
    <row r="98" spans="1:7" ht="42" customHeight="1" thickBot="1">
      <c r="A98" s="398" t="s">
        <v>108</v>
      </c>
      <c r="B98" s="398"/>
      <c r="C98" s="18"/>
      <c r="D98" s="18"/>
      <c r="E98" s="18"/>
      <c r="F98" s="18"/>
      <c r="G98" s="18"/>
    </row>
    <row r="99" spans="1:7" ht="49.05" customHeight="1" thickBot="1">
      <c r="A99" s="398" t="s">
        <v>109</v>
      </c>
      <c r="B99" s="398"/>
      <c r="C99" s="18"/>
      <c r="D99" s="18"/>
      <c r="E99" s="18"/>
      <c r="F99" s="18"/>
      <c r="G99" s="18"/>
    </row>
    <row r="100" spans="1:7" ht="31.05" customHeight="1" thickBot="1">
      <c r="A100" s="398" t="s">
        <v>110</v>
      </c>
      <c r="B100" s="398"/>
      <c r="C100" s="18"/>
      <c r="D100" s="18"/>
      <c r="E100" s="18"/>
      <c r="F100" s="18"/>
      <c r="G100" s="18"/>
    </row>
    <row r="101" spans="1:7" ht="31.05" customHeight="1" thickBot="1">
      <c r="A101" s="398" t="s">
        <v>111</v>
      </c>
      <c r="B101" s="398"/>
      <c r="C101" s="18"/>
      <c r="D101" s="18"/>
      <c r="E101" s="18"/>
      <c r="F101" s="18"/>
      <c r="G101" s="18"/>
    </row>
    <row r="102" spans="1:7" ht="27" customHeight="1" thickBot="1">
      <c r="A102" s="428"/>
      <c r="B102" s="428"/>
      <c r="C102" s="18"/>
      <c r="D102" s="18"/>
      <c r="E102" s="18"/>
      <c r="F102" s="18"/>
      <c r="G102" s="18"/>
    </row>
    <row r="103" spans="1:7" ht="19.2" thickBot="1">
      <c r="A103" s="397" t="s">
        <v>16</v>
      </c>
      <c r="B103" s="397"/>
      <c r="C103" s="397"/>
      <c r="D103" s="397"/>
      <c r="E103" s="397"/>
      <c r="F103" s="397"/>
      <c r="G103" s="397"/>
    </row>
    <row r="104" spans="1:7" ht="73.05" customHeight="1" thickBot="1">
      <c r="A104" s="446"/>
      <c r="B104" s="447"/>
      <c r="C104" s="447"/>
      <c r="D104" s="447"/>
      <c r="E104" s="447"/>
      <c r="F104" s="447"/>
      <c r="G104" s="447"/>
    </row>
  </sheetData>
  <mergeCells count="86">
    <mergeCell ref="A9:F9"/>
    <mergeCell ref="A4:A5"/>
    <mergeCell ref="B4:G5"/>
    <mergeCell ref="A6:F6"/>
    <mergeCell ref="A7:F7"/>
    <mergeCell ref="A8:F8"/>
    <mergeCell ref="A21:B21"/>
    <mergeCell ref="A10:F10"/>
    <mergeCell ref="A11:B13"/>
    <mergeCell ref="C11:G11"/>
    <mergeCell ref="C12:G12"/>
    <mergeCell ref="A14:B14"/>
    <mergeCell ref="A15:B15"/>
    <mergeCell ref="A16:B16"/>
    <mergeCell ref="A17:B17"/>
    <mergeCell ref="A18:B18"/>
    <mergeCell ref="A19:B19"/>
    <mergeCell ref="A20:B20"/>
    <mergeCell ref="A37:F37"/>
    <mergeCell ref="A22:B22"/>
    <mergeCell ref="A23:B23"/>
    <mergeCell ref="A24:B24"/>
    <mergeCell ref="A25:B25"/>
    <mergeCell ref="A26:B26"/>
    <mergeCell ref="A27:G27"/>
    <mergeCell ref="A28:G28"/>
    <mergeCell ref="A33:A34"/>
    <mergeCell ref="B33:G34"/>
    <mergeCell ref="A35:F35"/>
    <mergeCell ref="A36:F36"/>
    <mergeCell ref="A38:F38"/>
    <mergeCell ref="A39:F39"/>
    <mergeCell ref="A40:F40"/>
    <mergeCell ref="A41:B43"/>
    <mergeCell ref="C41:G41"/>
    <mergeCell ref="C42:G42"/>
    <mergeCell ref="A61:A62"/>
    <mergeCell ref="B61:G62"/>
    <mergeCell ref="A44:B44"/>
    <mergeCell ref="A45:B45"/>
    <mergeCell ref="A46:B46"/>
    <mergeCell ref="A47:B47"/>
    <mergeCell ref="A48:B48"/>
    <mergeCell ref="A49:B49"/>
    <mergeCell ref="A50:B50"/>
    <mergeCell ref="A51:B51"/>
    <mergeCell ref="A52:B52"/>
    <mergeCell ref="A53:G53"/>
    <mergeCell ref="A54:G54"/>
    <mergeCell ref="A63:F63"/>
    <mergeCell ref="A64:F64"/>
    <mergeCell ref="A65:F65"/>
    <mergeCell ref="A66:F66"/>
    <mergeCell ref="A67:B69"/>
    <mergeCell ref="C67:G67"/>
    <mergeCell ref="C68:G68"/>
    <mergeCell ref="A86:F86"/>
    <mergeCell ref="A70:B70"/>
    <mergeCell ref="A71:B71"/>
    <mergeCell ref="A72:B72"/>
    <mergeCell ref="A73:B73"/>
    <mergeCell ref="A74:B74"/>
    <mergeCell ref="A75:B75"/>
    <mergeCell ref="A76:B76"/>
    <mergeCell ref="A77:G77"/>
    <mergeCell ref="A78:G78"/>
    <mergeCell ref="A84:A85"/>
    <mergeCell ref="B84:G85"/>
    <mergeCell ref="A87:F87"/>
    <mergeCell ref="A88:F88"/>
    <mergeCell ref="A89:F89"/>
    <mergeCell ref="A90:B92"/>
    <mergeCell ref="C90:G90"/>
    <mergeCell ref="C91:G91"/>
    <mergeCell ref="A104:G104"/>
    <mergeCell ref="A93:B93"/>
    <mergeCell ref="A94:B94"/>
    <mergeCell ref="A95:B95"/>
    <mergeCell ref="A96:B96"/>
    <mergeCell ref="A97:B97"/>
    <mergeCell ref="A98:B98"/>
    <mergeCell ref="A99:B99"/>
    <mergeCell ref="A100:B100"/>
    <mergeCell ref="A101:B101"/>
    <mergeCell ref="A102:B102"/>
    <mergeCell ref="A103:G103"/>
  </mergeCells>
  <phoneticPr fontId="13" type="noConversion"/>
  <hyperlinks>
    <hyperlink ref="A17" r:id="rId1" xr:uid="{00000000-0004-0000-0700-000000000000}"/>
    <hyperlink ref="A20" r:id="rId2" xr:uid="{00000000-0004-0000-0700-000001000000}"/>
    <hyperlink ref="A21" r:id="rId3" xr:uid="{00000000-0004-0000-0700-000002000000}"/>
    <hyperlink ref="A22" r:id="rId4" xr:uid="{00000000-0004-0000-0700-000003000000}"/>
    <hyperlink ref="A24" r:id="rId5" xr:uid="{00000000-0004-0000-0700-000004000000}"/>
    <hyperlink ref="A25" r:id="rId6" xr:uid="{00000000-0004-0000-0700-000005000000}"/>
    <hyperlink ref="A74" r:id="rId7" xr:uid="{00000000-0004-0000-0700-000006000000}"/>
    <hyperlink ref="A75" r:id="rId8" xr:uid="{00000000-0004-0000-0700-000007000000}"/>
    <hyperlink ref="A94" r:id="rId9" xr:uid="{00000000-0004-0000-0700-000008000000}"/>
    <hyperlink ref="A95" r:id="rId10" xr:uid="{00000000-0004-0000-0700-000009000000}"/>
    <hyperlink ref="A97" r:id="rId11" xr:uid="{00000000-0004-0000-0700-00000A000000}"/>
    <hyperlink ref="G2" location="DIB!A1" display="Sommaire" xr:uid="{00000000-0004-0000-0700-00000B000000}"/>
    <hyperlink ref="G32" location="DIB!A1" display="Sommaire" xr:uid="{00000000-0004-0000-0700-00000C000000}"/>
    <hyperlink ref="G60" location="DIB!A1" display="Sommaire" xr:uid="{00000000-0004-0000-0700-00000D000000}"/>
    <hyperlink ref="G83" location="DIB!A1" display="Sommaire" xr:uid="{00000000-0004-0000-0700-00000E000000}"/>
  </hyperlinks>
  <pageMargins left="0.33333333333333331" right="0.25" top="0.75" bottom="0.75" header="0.3" footer="0.3"/>
  <pageSetup paperSize="9" orientation="portrait" horizontalDpi="4294967292" verticalDpi="4294967292" r:id="rId12"/>
  <headerFooter>
    <oddHeader>&amp;CB / Le fonctionnement psycho-affectif</oddHeader>
  </headerFooter>
  <rowBreaks count="3" manualBreakCount="3">
    <brk id="31" max="16383" man="1"/>
    <brk id="59" max="16383" man="1"/>
    <brk id="82" max="16383" man="1"/>
  </rowBreaks>
  <extLst>
    <ext xmlns:mx="http://schemas.microsoft.com/office/mac/excel/2008/main" uri="{64002731-A6B0-56B0-2670-7721B7C09600}">
      <mx:PLV Mode="1"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4"/>
  <sheetViews>
    <sheetView showGridLines="0" view="pageLayout" topLeftCell="A37" workbookViewId="0">
      <selection activeCell="G21" sqref="G21"/>
    </sheetView>
  </sheetViews>
  <sheetFormatPr baseColWidth="10" defaultRowHeight="15.6"/>
  <cols>
    <col min="1" max="1" width="14.5" customWidth="1"/>
    <col min="2" max="2" width="24.5" customWidth="1"/>
    <col min="3" max="7" width="9.296875" customWidth="1"/>
  </cols>
  <sheetData>
    <row r="1" spans="1:7" ht="25.8">
      <c r="A1" s="11" t="s">
        <v>112</v>
      </c>
      <c r="G1" s="105" t="s">
        <v>477</v>
      </c>
    </row>
    <row r="2" spans="1:7" ht="16.2" thickBot="1"/>
    <row r="3" spans="1:7">
      <c r="A3" s="409" t="s">
        <v>0</v>
      </c>
      <c r="B3" s="411" t="s">
        <v>113</v>
      </c>
      <c r="C3" s="412"/>
      <c r="D3" s="412"/>
      <c r="E3" s="412"/>
      <c r="F3" s="412"/>
      <c r="G3" s="412"/>
    </row>
    <row r="4" spans="1:7" ht="16.2" thickBot="1">
      <c r="A4" s="410"/>
      <c r="B4" s="413"/>
      <c r="C4" s="414"/>
      <c r="D4" s="414"/>
      <c r="E4" s="414"/>
      <c r="F4" s="414"/>
      <c r="G4" s="414"/>
    </row>
    <row r="5" spans="1:7" ht="27" customHeight="1" thickBot="1">
      <c r="A5" s="403" t="s">
        <v>2</v>
      </c>
      <c r="B5" s="404"/>
      <c r="C5" s="404"/>
      <c r="D5" s="404"/>
      <c r="E5" s="404"/>
      <c r="F5" s="405"/>
      <c r="G5" s="22" t="s">
        <v>3</v>
      </c>
    </row>
    <row r="6" spans="1:7" ht="16.2" thickBot="1">
      <c r="A6" s="406" t="s">
        <v>114</v>
      </c>
      <c r="B6" s="407"/>
      <c r="C6" s="407"/>
      <c r="D6" s="407"/>
      <c r="E6" s="407"/>
      <c r="F6" s="408"/>
      <c r="G6" s="12"/>
    </row>
    <row r="7" spans="1:7" ht="16.2" thickBot="1">
      <c r="A7" s="406" t="s">
        <v>115</v>
      </c>
      <c r="B7" s="407"/>
      <c r="C7" s="407"/>
      <c r="D7" s="407"/>
      <c r="E7" s="407"/>
      <c r="F7" s="408"/>
      <c r="G7" s="12"/>
    </row>
    <row r="8" spans="1:7" ht="16.2" thickBot="1">
      <c r="A8" s="406" t="s">
        <v>116</v>
      </c>
      <c r="B8" s="407"/>
      <c r="C8" s="407"/>
      <c r="D8" s="407"/>
      <c r="E8" s="407"/>
      <c r="F8" s="408"/>
      <c r="G8" s="12"/>
    </row>
    <row r="9" spans="1:7" ht="16.2" thickBot="1">
      <c r="A9" s="406" t="s">
        <v>117</v>
      </c>
      <c r="B9" s="407"/>
      <c r="C9" s="407"/>
      <c r="D9" s="407"/>
      <c r="E9" s="407"/>
      <c r="F9" s="408"/>
      <c r="G9" s="12"/>
    </row>
    <row r="10" spans="1:7" ht="18" customHeight="1">
      <c r="A10" s="453" t="s">
        <v>24</v>
      </c>
      <c r="B10" s="454"/>
      <c r="C10" s="420" t="s">
        <v>10</v>
      </c>
      <c r="D10" s="421"/>
      <c r="E10" s="421"/>
      <c r="F10" s="421"/>
      <c r="G10" s="422"/>
    </row>
    <row r="11" spans="1:7" ht="16.05" customHeight="1" thickBot="1">
      <c r="A11" s="455"/>
      <c r="B11" s="456"/>
      <c r="C11" s="443" t="s">
        <v>11</v>
      </c>
      <c r="D11" s="444"/>
      <c r="E11" s="444"/>
      <c r="F11" s="444"/>
      <c r="G11" s="445"/>
    </row>
    <row r="12" spans="1:7" ht="19.2" thickBot="1">
      <c r="A12" s="457"/>
      <c r="B12" s="458"/>
      <c r="C12" s="3">
        <v>1</v>
      </c>
      <c r="D12" s="3">
        <v>2</v>
      </c>
      <c r="E12" s="3">
        <v>3</v>
      </c>
      <c r="F12" s="8">
        <v>4</v>
      </c>
      <c r="G12" s="9"/>
    </row>
    <row r="13" spans="1:7" ht="30" customHeight="1">
      <c r="A13" s="461" t="s">
        <v>290</v>
      </c>
      <c r="B13" s="462"/>
      <c r="C13" s="25"/>
      <c r="D13" s="25"/>
      <c r="E13" s="25"/>
      <c r="F13" s="37"/>
      <c r="G13" s="31"/>
    </row>
    <row r="14" spans="1:7" ht="39" customHeight="1" thickBot="1">
      <c r="A14" s="478" t="s">
        <v>118</v>
      </c>
      <c r="B14" s="479"/>
      <c r="C14" s="26"/>
      <c r="D14" s="26"/>
      <c r="E14" s="26"/>
      <c r="F14" s="38"/>
      <c r="G14" s="33"/>
    </row>
    <row r="15" spans="1:7" ht="64.95" customHeight="1">
      <c r="A15" s="406" t="s">
        <v>119</v>
      </c>
      <c r="B15" s="408"/>
      <c r="C15" s="473"/>
      <c r="D15" s="473"/>
      <c r="E15" s="473"/>
      <c r="F15" s="5"/>
      <c r="G15" s="15"/>
    </row>
    <row r="16" spans="1:7" ht="15" customHeight="1" thickBot="1">
      <c r="A16" s="459" t="s">
        <v>120</v>
      </c>
      <c r="B16" s="460"/>
      <c r="C16" s="477"/>
      <c r="D16" s="477"/>
      <c r="E16" s="477"/>
      <c r="F16" s="7"/>
      <c r="G16" s="16"/>
    </row>
    <row r="17" spans="1:7" ht="16.2" thickBot="1">
      <c r="A17" s="436"/>
      <c r="B17" s="437"/>
      <c r="C17" s="4"/>
      <c r="D17" s="4"/>
      <c r="E17" s="4"/>
      <c r="F17" s="19"/>
      <c r="G17" s="20"/>
    </row>
    <row r="18" spans="1:7" ht="19.2" thickBot="1">
      <c r="A18" s="403" t="s">
        <v>16</v>
      </c>
      <c r="B18" s="404"/>
      <c r="C18" s="404"/>
      <c r="D18" s="404"/>
      <c r="E18" s="404"/>
      <c r="F18" s="404"/>
      <c r="G18" s="405"/>
    </row>
    <row r="19" spans="1:7" ht="43.95" customHeight="1" thickBot="1">
      <c r="A19" s="446"/>
      <c r="B19" s="447"/>
      <c r="C19" s="447"/>
      <c r="D19" s="447"/>
      <c r="E19" s="447"/>
      <c r="F19" s="447"/>
      <c r="G19" s="447"/>
    </row>
    <row r="21" spans="1:7" ht="23.4" thickBot="1">
      <c r="G21" s="105" t="s">
        <v>477</v>
      </c>
    </row>
    <row r="22" spans="1:7">
      <c r="A22" s="409" t="s">
        <v>0</v>
      </c>
      <c r="B22" s="411" t="s">
        <v>121</v>
      </c>
      <c r="C22" s="412"/>
      <c r="D22" s="412"/>
      <c r="E22" s="412"/>
      <c r="F22" s="412"/>
      <c r="G22" s="412"/>
    </row>
    <row r="23" spans="1:7" ht="25.95" customHeight="1" thickBot="1">
      <c r="A23" s="410"/>
      <c r="B23" s="413"/>
      <c r="C23" s="414"/>
      <c r="D23" s="414"/>
      <c r="E23" s="414"/>
      <c r="F23" s="414"/>
      <c r="G23" s="414"/>
    </row>
    <row r="24" spans="1:7" ht="34.950000000000003" customHeight="1" thickBot="1">
      <c r="A24" s="403" t="s">
        <v>2</v>
      </c>
      <c r="B24" s="404"/>
      <c r="C24" s="404"/>
      <c r="D24" s="404"/>
      <c r="E24" s="404"/>
      <c r="F24" s="405"/>
      <c r="G24" s="22" t="s">
        <v>3</v>
      </c>
    </row>
    <row r="25" spans="1:7" ht="16.2" thickBot="1">
      <c r="A25" s="406" t="s">
        <v>122</v>
      </c>
      <c r="B25" s="407"/>
      <c r="C25" s="407"/>
      <c r="D25" s="407"/>
      <c r="E25" s="407"/>
      <c r="F25" s="408"/>
      <c r="G25" s="12"/>
    </row>
    <row r="26" spans="1:7" ht="16.2" thickBot="1">
      <c r="A26" s="406" t="s">
        <v>123</v>
      </c>
      <c r="B26" s="407"/>
      <c r="C26" s="407"/>
      <c r="D26" s="407"/>
      <c r="E26" s="407"/>
      <c r="F26" s="408"/>
      <c r="G26" s="12"/>
    </row>
    <row r="27" spans="1:7" ht="16.2" thickBot="1">
      <c r="A27" s="406" t="s">
        <v>124</v>
      </c>
      <c r="B27" s="407"/>
      <c r="C27" s="407"/>
      <c r="D27" s="407"/>
      <c r="E27" s="407"/>
      <c r="F27" s="408"/>
      <c r="G27" s="12"/>
    </row>
    <row r="28" spans="1:7" ht="16.2" thickBot="1">
      <c r="A28" s="406" t="s">
        <v>125</v>
      </c>
      <c r="B28" s="407"/>
      <c r="C28" s="407"/>
      <c r="D28" s="407"/>
      <c r="E28" s="407"/>
      <c r="F28" s="408"/>
      <c r="G28" s="12"/>
    </row>
    <row r="29" spans="1:7" ht="18" customHeight="1">
      <c r="A29" s="453" t="s">
        <v>24</v>
      </c>
      <c r="B29" s="454"/>
      <c r="C29" s="420" t="s">
        <v>10</v>
      </c>
      <c r="D29" s="421"/>
      <c r="E29" s="421"/>
      <c r="F29" s="421"/>
      <c r="G29" s="422"/>
    </row>
    <row r="30" spans="1:7" ht="16.05" customHeight="1" thickBot="1">
      <c r="A30" s="455"/>
      <c r="B30" s="456"/>
      <c r="C30" s="443" t="s">
        <v>11</v>
      </c>
      <c r="D30" s="444"/>
      <c r="E30" s="444"/>
      <c r="F30" s="444"/>
      <c r="G30" s="445"/>
    </row>
    <row r="31" spans="1:7" ht="19.2" thickBot="1">
      <c r="A31" s="457"/>
      <c r="B31" s="458"/>
      <c r="C31" s="3">
        <v>1</v>
      </c>
      <c r="D31" s="3">
        <v>2</v>
      </c>
      <c r="E31" s="3">
        <v>3</v>
      </c>
      <c r="F31" s="8">
        <v>4</v>
      </c>
      <c r="G31" s="9"/>
    </row>
    <row r="32" spans="1:7">
      <c r="A32" s="406" t="s">
        <v>126</v>
      </c>
      <c r="B32" s="408"/>
      <c r="C32" s="473"/>
      <c r="D32" s="473"/>
      <c r="E32" s="473"/>
      <c r="F32" s="5"/>
      <c r="G32" s="15"/>
    </row>
    <row r="33" spans="1:7">
      <c r="A33" s="478" t="s">
        <v>127</v>
      </c>
      <c r="B33" s="479"/>
      <c r="C33" s="477"/>
      <c r="D33" s="477"/>
      <c r="E33" s="477"/>
      <c r="F33" s="6"/>
      <c r="G33" s="24"/>
    </row>
    <row r="34" spans="1:7">
      <c r="A34" s="478" t="s">
        <v>128</v>
      </c>
      <c r="B34" s="479"/>
      <c r="C34" s="477"/>
      <c r="D34" s="477"/>
      <c r="E34" s="477"/>
      <c r="F34" s="6"/>
      <c r="G34" s="24"/>
    </row>
    <row r="35" spans="1:7" ht="16.2" thickBot="1">
      <c r="A35" s="459" t="s">
        <v>129</v>
      </c>
      <c r="B35" s="460"/>
      <c r="C35" s="477"/>
      <c r="D35" s="477"/>
      <c r="E35" s="477"/>
      <c r="F35" s="6"/>
      <c r="G35" s="24"/>
    </row>
    <row r="36" spans="1:7">
      <c r="A36" s="461" t="s">
        <v>130</v>
      </c>
      <c r="B36" s="462"/>
      <c r="C36" s="473"/>
      <c r="D36" s="473"/>
      <c r="E36" s="473"/>
      <c r="F36" s="5"/>
      <c r="G36" s="15"/>
    </row>
    <row r="37" spans="1:7" ht="16.2" thickBot="1">
      <c r="A37" s="459" t="s">
        <v>131</v>
      </c>
      <c r="B37" s="460"/>
      <c r="C37" s="477"/>
      <c r="D37" s="477"/>
      <c r="E37" s="477"/>
      <c r="F37" s="7"/>
      <c r="G37" s="16"/>
    </row>
    <row r="38" spans="1:7">
      <c r="A38" s="406" t="s">
        <v>132</v>
      </c>
      <c r="B38" s="408"/>
      <c r="C38" s="473"/>
      <c r="D38" s="473"/>
      <c r="E38" s="473"/>
      <c r="F38" s="5"/>
      <c r="G38" s="15"/>
    </row>
    <row r="39" spans="1:7" ht="16.2" thickBot="1">
      <c r="A39" s="475"/>
      <c r="B39" s="476"/>
      <c r="C39" s="474"/>
      <c r="D39" s="474"/>
      <c r="E39" s="474"/>
      <c r="F39" s="7"/>
      <c r="G39" s="16"/>
    </row>
    <row r="40" spans="1:7">
      <c r="A40" s="461" t="s">
        <v>133</v>
      </c>
      <c r="B40" s="462"/>
      <c r="C40" s="473"/>
      <c r="D40" s="473"/>
      <c r="E40" s="473"/>
      <c r="F40" s="5"/>
      <c r="G40" s="15"/>
    </row>
    <row r="41" spans="1:7" ht="16.2" thickBot="1">
      <c r="A41" s="471"/>
      <c r="B41" s="472"/>
      <c r="C41" s="474"/>
      <c r="D41" s="474"/>
      <c r="E41" s="474"/>
      <c r="F41" s="7"/>
      <c r="G41" s="16"/>
    </row>
    <row r="42" spans="1:7" ht="16.2" thickBot="1">
      <c r="A42" s="436"/>
      <c r="B42" s="437"/>
      <c r="C42" s="4"/>
      <c r="D42" s="4"/>
      <c r="E42" s="4"/>
      <c r="F42" s="19"/>
      <c r="G42" s="20"/>
    </row>
    <row r="43" spans="1:7" ht="19.2" thickBot="1">
      <c r="A43" s="403" t="s">
        <v>16</v>
      </c>
      <c r="B43" s="404"/>
      <c r="C43" s="404"/>
      <c r="D43" s="404"/>
      <c r="E43" s="404"/>
      <c r="F43" s="404"/>
      <c r="G43" s="405"/>
    </row>
    <row r="44" spans="1:7" ht="49.05" customHeight="1" thickBot="1">
      <c r="A44" s="446"/>
      <c r="B44" s="447"/>
      <c r="C44" s="447"/>
      <c r="D44" s="447"/>
      <c r="E44" s="447"/>
      <c r="F44" s="447"/>
      <c r="G44" s="452"/>
    </row>
  </sheetData>
  <mergeCells count="53">
    <mergeCell ref="A14:B14"/>
    <mergeCell ref="A3:A4"/>
    <mergeCell ref="B3:G4"/>
    <mergeCell ref="A5:F5"/>
    <mergeCell ref="A6:F6"/>
    <mergeCell ref="A7:F7"/>
    <mergeCell ref="A8:F8"/>
    <mergeCell ref="A9:F9"/>
    <mergeCell ref="A10:B12"/>
    <mergeCell ref="C10:G10"/>
    <mergeCell ref="C11:G11"/>
    <mergeCell ref="A13:B13"/>
    <mergeCell ref="A25:F25"/>
    <mergeCell ref="A15:B15"/>
    <mergeCell ref="C15:C16"/>
    <mergeCell ref="D15:D16"/>
    <mergeCell ref="E15:E16"/>
    <mergeCell ref="A16:B16"/>
    <mergeCell ref="A17:B17"/>
    <mergeCell ref="A18:G18"/>
    <mergeCell ref="A19:G19"/>
    <mergeCell ref="A22:A23"/>
    <mergeCell ref="B22:G23"/>
    <mergeCell ref="A24:F24"/>
    <mergeCell ref="A26:F26"/>
    <mergeCell ref="A27:F27"/>
    <mergeCell ref="A28:F28"/>
    <mergeCell ref="A29:B31"/>
    <mergeCell ref="C29:G29"/>
    <mergeCell ref="C30:G30"/>
    <mergeCell ref="A38:B39"/>
    <mergeCell ref="C38:C39"/>
    <mergeCell ref="D38:D39"/>
    <mergeCell ref="E38:E39"/>
    <mergeCell ref="A32:B32"/>
    <mergeCell ref="C32:C35"/>
    <mergeCell ref="D32:D35"/>
    <mergeCell ref="E32:E35"/>
    <mergeCell ref="A33:B33"/>
    <mergeCell ref="A34:B34"/>
    <mergeCell ref="A35:B35"/>
    <mergeCell ref="A36:B36"/>
    <mergeCell ref="C36:C37"/>
    <mergeCell ref="D36:D37"/>
    <mergeCell ref="E36:E37"/>
    <mergeCell ref="A37:B37"/>
    <mergeCell ref="A44:G44"/>
    <mergeCell ref="A40:B41"/>
    <mergeCell ref="C40:C41"/>
    <mergeCell ref="D40:D41"/>
    <mergeCell ref="E40:E41"/>
    <mergeCell ref="A42:B42"/>
    <mergeCell ref="A43:G43"/>
  </mergeCells>
  <phoneticPr fontId="13" type="noConversion"/>
  <hyperlinks>
    <hyperlink ref="A13" r:id="rId1" xr:uid="{00000000-0004-0000-0800-000000000000}"/>
    <hyperlink ref="A16" r:id="rId2" xr:uid="{00000000-0004-0000-0800-000001000000}"/>
    <hyperlink ref="A35" r:id="rId3" xr:uid="{00000000-0004-0000-0800-000002000000}"/>
    <hyperlink ref="A36" r:id="rId4" xr:uid="{00000000-0004-0000-0800-000003000000}"/>
    <hyperlink ref="A37" r:id="rId5" xr:uid="{00000000-0004-0000-0800-000004000000}"/>
    <hyperlink ref="A40" r:id="rId6" xr:uid="{00000000-0004-0000-0800-000005000000}"/>
    <hyperlink ref="B13" r:id="rId7" display="https://conservatoire.etab.ac-lille.fr/2019/09/23/elaborer-et-ou-analyser-son-reglement-de-classe-2/" xr:uid="{00000000-0004-0000-0800-000006000000}"/>
    <hyperlink ref="B16" r:id="rId8" display="https://conservatoire.etab.ac-lille.fr/2019/06/28/le-debat-au-cycle-3/" xr:uid="{00000000-0004-0000-0800-000007000000}"/>
    <hyperlink ref="G1" location="DIB!A1" display="Sommaire" xr:uid="{00000000-0004-0000-0800-000008000000}"/>
    <hyperlink ref="G21" location="DIB!A1" display="Sommaire" xr:uid="{00000000-0004-0000-0800-000009000000}"/>
  </hyperlinks>
  <pageMargins left="0.33333333333333331" right="0.25" top="0.75" bottom="0.75" header="0.3" footer="0.3"/>
  <pageSetup paperSize="9" orientation="portrait" horizontalDpi="4294967292" verticalDpi="4294967292" r:id="rId9"/>
  <headerFooter>
    <oddHeader>&amp;CC / Le fonctionnement psycho-social_x000D_</oddHeader>
  </headerFooter>
  <rowBreaks count="1" manualBreakCount="1">
    <brk id="20" max="16383" man="1"/>
  </rowBreaks>
  <extLst>
    <ext xmlns:mx="http://schemas.microsoft.com/office/mac/excel/2008/main" uri="{64002731-A6B0-56B0-2670-7721B7C09600}">
      <mx:PLV Mode="1"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12</vt:i4>
      </vt:variant>
      <vt:variant>
        <vt:lpstr>Plages nommées</vt:lpstr>
      </vt:variant>
      <vt:variant>
        <vt:i4>30</vt:i4>
      </vt:variant>
    </vt:vector>
  </HeadingPairs>
  <TitlesOfParts>
    <vt:vector size="42" baseType="lpstr">
      <vt:lpstr>Mon élève</vt:lpstr>
      <vt:lpstr>Feuil4</vt:lpstr>
      <vt:lpstr>dans ma classe</vt:lpstr>
      <vt:lpstr>PPRE</vt:lpstr>
      <vt:lpstr>DIB</vt:lpstr>
      <vt:lpstr>observables</vt:lpstr>
      <vt:lpstr>A Sensori Moteur</vt:lpstr>
      <vt:lpstr>B psycho affectif</vt:lpstr>
      <vt:lpstr>C psycho Social</vt:lpstr>
      <vt:lpstr>D Cognitif</vt:lpstr>
      <vt:lpstr>E Relation au Savoir</vt:lpstr>
      <vt:lpstr>F Instrumental</vt:lpstr>
      <vt:lpstr>'E Relation au Savoir'!_Hlt25326971</vt:lpstr>
      <vt:lpstr>autonomie</vt:lpstr>
      <vt:lpstr>autonomie_affective</vt:lpstr>
      <vt:lpstr>communiquer_ecrit</vt:lpstr>
      <vt:lpstr>communiquer_oral</vt:lpstr>
      <vt:lpstr>communiquer_procedures</vt:lpstr>
      <vt:lpstr>coordi_motice</vt:lpstr>
      <vt:lpstr>emotions</vt:lpstr>
      <vt:lpstr>entendre</vt:lpstr>
      <vt:lpstr>estimedesoi</vt:lpstr>
      <vt:lpstr>fatigabilite</vt:lpstr>
      <vt:lpstr>fragilité</vt:lpstr>
      <vt:lpstr>inferences</vt:lpstr>
      <vt:lpstr>lire</vt:lpstr>
      <vt:lpstr>memoriser</vt:lpstr>
      <vt:lpstr>mobilisation</vt:lpstr>
      <vt:lpstr>motricite_fine</vt:lpstr>
      <vt:lpstr>nombres</vt:lpstr>
      <vt:lpstr>parler</vt:lpstr>
      <vt:lpstr>prise_informations</vt:lpstr>
      <vt:lpstr>projection</vt:lpstr>
      <vt:lpstr>relations_autrui</vt:lpstr>
      <vt:lpstr>respecter_regles</vt:lpstr>
      <vt:lpstr>sens_activite</vt:lpstr>
      <vt:lpstr>sens_ecole</vt:lpstr>
      <vt:lpstr>sorienter_espace</vt:lpstr>
      <vt:lpstr>sorienter_temps</vt:lpstr>
      <vt:lpstr>vitesse</vt:lpstr>
      <vt:lpstr>voir</vt:lpstr>
      <vt:lpstr>PPRE!Zone_d_impression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Benoît Becquart</dc:creator>
  <cp:lastModifiedBy>Déborah Ysewyn</cp:lastModifiedBy>
  <cp:lastPrinted>2021-05-06T11:19:12Z</cp:lastPrinted>
  <dcterms:created xsi:type="dcterms:W3CDTF">2021-03-17T10:20:21Z</dcterms:created>
  <dcterms:modified xsi:type="dcterms:W3CDTF">2021-05-11T19:57:33Z</dcterms:modified>
</cp:coreProperties>
</file>