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Déborah Ysewyn\AppData\Local\Temp\Transmission-cycle-2-3\Transmission cycle 2 3\"/>
    </mc:Choice>
  </mc:AlternateContent>
  <xr:revisionPtr revIDLastSave="0" documentId="13_ncr:1_{EFF79CC5-8A41-4031-BBB4-D4584B34BBF2}" xr6:coauthVersionLast="46" xr6:coauthVersionMax="46" xr10:uidLastSave="{00000000-0000-0000-0000-000000000000}"/>
  <bookViews>
    <workbookView xWindow="384" yWindow="0" windowWidth="21348" windowHeight="12240" tabRatio="608" xr2:uid="{00000000-000D-0000-FFFF-FFFF00000000}"/>
  </bookViews>
  <sheets>
    <sheet name="Entrée des observations" sheetId="2" r:id="rId1"/>
    <sheet name="Récapitulatif" sheetId="3" r:id="rId2"/>
    <sheet name="Liaison CM2-6ème" sheetId="7" r:id="rId3"/>
    <sheet name="strategies pédagogiques" sheetId="4" r:id="rId4"/>
    <sheet name="bilan socle" sheetId="6" state="hidden" r:id="rId5"/>
  </sheets>
  <definedNames>
    <definedName name="_xlnm.Print_Area" localSheetId="4">'bilan socle'!$A$1:$G$35</definedName>
    <definedName name="_xlnm.Print_Area" localSheetId="0">'Entrée des observations'!$A$1:$G$35</definedName>
  </definedNames>
  <calcPr calcId="181029"/>
  <extLst>
    <ext xmlns:mx="http://schemas.microsoft.com/office/mac/excel/2008/main" uri="{7523E5D3-25F3-A5E0-1632-64F254C22452}">
      <mx:ArchID Flags="2"/>
    </ext>
    <ext uri="GoogleSheetsCustomDataVersion1">
      <go:sheetsCustomData xmlns:go="http://customooxmlschemas.google.com/" r:id="rId8" roundtripDataSignature="AMtx7mjUXes/CQJFRINeMKpnsuI/yJfSmA=="/>
    </ext>
  </extLst>
</workbook>
</file>

<file path=xl/calcChain.xml><?xml version="1.0" encoding="utf-8"?>
<calcChain xmlns="http://schemas.openxmlformats.org/spreadsheetml/2006/main">
  <c r="AA6" i="6" l="1"/>
  <c r="AA7" i="6"/>
  <c r="AA8" i="6"/>
  <c r="AA9" i="6"/>
  <c r="AA10" i="6"/>
  <c r="AA11" i="6"/>
  <c r="AA12" i="6"/>
  <c r="AA13" i="6"/>
  <c r="AA14" i="6"/>
  <c r="AA15" i="6"/>
  <c r="AA16" i="6"/>
  <c r="AA17" i="6"/>
  <c r="AA18" i="6"/>
  <c r="AA19" i="6"/>
  <c r="AA20" i="6"/>
  <c r="AA21" i="6"/>
  <c r="AA22" i="6"/>
  <c r="AA23" i="6"/>
  <c r="AA24" i="6"/>
  <c r="AA25" i="6"/>
  <c r="AA26" i="6"/>
  <c r="AA27" i="6"/>
  <c r="AA28" i="6"/>
  <c r="AA29" i="6"/>
  <c r="AA30" i="6"/>
  <c r="AA31" i="6"/>
  <c r="AA32" i="6"/>
  <c r="AA33" i="6"/>
  <c r="AA34" i="6"/>
  <c r="AA5" i="6"/>
  <c r="Z34" i="6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C36" i="7"/>
  <c r="C37" i="7"/>
  <c r="C38" i="7"/>
  <c r="C39" i="7"/>
  <c r="C40" i="7"/>
  <c r="C41" i="7"/>
  <c r="C42" i="7"/>
  <c r="C13" i="7"/>
  <c r="W34" i="6"/>
  <c r="Y34" i="6"/>
  <c r="Z6" i="6"/>
  <c r="Z7" i="6"/>
  <c r="Z8" i="6"/>
  <c r="Z9" i="6"/>
  <c r="Z10" i="6"/>
  <c r="Z11" i="6"/>
  <c r="Z12" i="6"/>
  <c r="Z13" i="6"/>
  <c r="Z14" i="6"/>
  <c r="Z15" i="6"/>
  <c r="Z16" i="6"/>
  <c r="Z17" i="6"/>
  <c r="Z18" i="6"/>
  <c r="Z19" i="6"/>
  <c r="Z20" i="6"/>
  <c r="Z21" i="6"/>
  <c r="Z22" i="6"/>
  <c r="Z23" i="6"/>
  <c r="Z24" i="6"/>
  <c r="Z25" i="6"/>
  <c r="Z26" i="6"/>
  <c r="Z27" i="6"/>
  <c r="Z28" i="6"/>
  <c r="Z29" i="6"/>
  <c r="Z30" i="6"/>
  <c r="Z31" i="6"/>
  <c r="Z32" i="6"/>
  <c r="Z33" i="6"/>
  <c r="Z5" i="6"/>
  <c r="W5" i="6"/>
  <c r="P13" i="7" s="1"/>
  <c r="O13" i="7" s="1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5" i="2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1" i="7"/>
  <c r="H42" i="7"/>
  <c r="H13" i="7"/>
  <c r="R5" i="6"/>
  <c r="Y5" i="6"/>
  <c r="R13" i="7" s="1"/>
  <c r="Q13" i="7" s="1"/>
  <c r="X5" i="6"/>
  <c r="N13" i="7" s="1"/>
  <c r="M13" i="7" s="1"/>
  <c r="V5" i="6"/>
  <c r="J13" i="7" s="1"/>
  <c r="I13" i="7" s="1"/>
  <c r="S5" i="6"/>
  <c r="G13" i="7" s="1"/>
  <c r="F13" i="7" s="1"/>
  <c r="S6" i="6"/>
  <c r="S7" i="6"/>
  <c r="S8" i="6"/>
  <c r="S9" i="6"/>
  <c r="S10" i="6"/>
  <c r="S11" i="6"/>
  <c r="S12" i="6"/>
  <c r="S13" i="6"/>
  <c r="S14" i="6"/>
  <c r="S15" i="6"/>
  <c r="S16" i="6"/>
  <c r="S17" i="6"/>
  <c r="S18" i="6"/>
  <c r="S19" i="6"/>
  <c r="S20" i="6"/>
  <c r="S21" i="6"/>
  <c r="S22" i="6"/>
  <c r="S23" i="6"/>
  <c r="S24" i="6"/>
  <c r="S25" i="6"/>
  <c r="S26" i="6"/>
  <c r="S27" i="6"/>
  <c r="S28" i="6"/>
  <c r="S29" i="6"/>
  <c r="S30" i="6"/>
  <c r="S31" i="6"/>
  <c r="S32" i="6"/>
  <c r="S33" i="6"/>
  <c r="S34" i="6"/>
  <c r="R6" i="6"/>
  <c r="R7" i="6"/>
  <c r="R8" i="6"/>
  <c r="V8" i="6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13" i="3"/>
  <c r="K8" i="2"/>
  <c r="K9" i="2"/>
  <c r="K14" i="2"/>
  <c r="K6" i="2"/>
  <c r="K7" i="2"/>
  <c r="K10" i="2"/>
  <c r="K11" i="2"/>
  <c r="K12" i="2"/>
  <c r="K13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5" i="2"/>
  <c r="B11" i="3"/>
  <c r="B10" i="3"/>
  <c r="B9" i="3"/>
  <c r="B8" i="3"/>
  <c r="B7" i="3"/>
  <c r="B6" i="3"/>
  <c r="B27" i="3"/>
  <c r="B26" i="3"/>
  <c r="B25" i="3"/>
  <c r="B24" i="3"/>
  <c r="R9" i="6"/>
  <c r="R10" i="6"/>
  <c r="R11" i="6"/>
  <c r="R12" i="6"/>
  <c r="T5" i="6"/>
  <c r="U5" i="6"/>
  <c r="T6" i="6"/>
  <c r="U6" i="6"/>
  <c r="V6" i="6"/>
  <c r="W6" i="6"/>
  <c r="X6" i="6"/>
  <c r="Y6" i="6"/>
  <c r="T7" i="6"/>
  <c r="U7" i="6"/>
  <c r="V7" i="6"/>
  <c r="W7" i="6"/>
  <c r="X7" i="6"/>
  <c r="Y7" i="6"/>
  <c r="T8" i="6"/>
  <c r="U8" i="6"/>
  <c r="W8" i="6"/>
  <c r="X8" i="6"/>
  <c r="Y8" i="6"/>
  <c r="T9" i="6"/>
  <c r="U9" i="6"/>
  <c r="V9" i="6"/>
  <c r="W9" i="6"/>
  <c r="X9" i="6"/>
  <c r="Y9" i="6"/>
  <c r="T10" i="6"/>
  <c r="U10" i="6"/>
  <c r="V10" i="6"/>
  <c r="W10" i="6"/>
  <c r="X10" i="6"/>
  <c r="Y10" i="6"/>
  <c r="T11" i="6"/>
  <c r="U11" i="6"/>
  <c r="V11" i="6"/>
  <c r="W11" i="6"/>
  <c r="X11" i="6"/>
  <c r="Y11" i="6"/>
  <c r="T12" i="6"/>
  <c r="U12" i="6"/>
  <c r="V12" i="6"/>
  <c r="W12" i="6"/>
  <c r="X12" i="6"/>
  <c r="Y12" i="6"/>
  <c r="R13" i="6"/>
  <c r="T13" i="6"/>
  <c r="U13" i="6"/>
  <c r="V13" i="6"/>
  <c r="W13" i="6"/>
  <c r="X13" i="6"/>
  <c r="Y13" i="6"/>
  <c r="R14" i="6"/>
  <c r="T14" i="6"/>
  <c r="U14" i="6"/>
  <c r="V14" i="6"/>
  <c r="W14" i="6"/>
  <c r="X14" i="6"/>
  <c r="Y14" i="6"/>
  <c r="R15" i="6"/>
  <c r="T15" i="6"/>
  <c r="U15" i="6"/>
  <c r="V15" i="6"/>
  <c r="W15" i="6"/>
  <c r="X15" i="6"/>
  <c r="Y15" i="6"/>
  <c r="R16" i="6"/>
  <c r="T16" i="6"/>
  <c r="U16" i="6"/>
  <c r="V16" i="6"/>
  <c r="W16" i="6"/>
  <c r="X16" i="6"/>
  <c r="Y16" i="6"/>
  <c r="R17" i="6"/>
  <c r="T17" i="6"/>
  <c r="U17" i="6"/>
  <c r="V17" i="6"/>
  <c r="W17" i="6"/>
  <c r="X17" i="6"/>
  <c r="Y17" i="6"/>
  <c r="R18" i="6"/>
  <c r="T18" i="6"/>
  <c r="U18" i="6"/>
  <c r="V18" i="6"/>
  <c r="W18" i="6"/>
  <c r="X18" i="6"/>
  <c r="Y18" i="6"/>
  <c r="R19" i="6"/>
  <c r="T19" i="6"/>
  <c r="U19" i="6"/>
  <c r="V19" i="6"/>
  <c r="W19" i="6"/>
  <c r="X19" i="6"/>
  <c r="Y19" i="6"/>
  <c r="R20" i="6"/>
  <c r="T20" i="6"/>
  <c r="U20" i="6"/>
  <c r="V20" i="6"/>
  <c r="W20" i="6"/>
  <c r="X20" i="6"/>
  <c r="Y20" i="6"/>
  <c r="R21" i="6"/>
  <c r="T21" i="6"/>
  <c r="U21" i="6"/>
  <c r="V21" i="6"/>
  <c r="W21" i="6"/>
  <c r="X21" i="6"/>
  <c r="Y21" i="6"/>
  <c r="R22" i="6"/>
  <c r="T22" i="6"/>
  <c r="U22" i="6"/>
  <c r="V22" i="6"/>
  <c r="W22" i="6"/>
  <c r="X22" i="6"/>
  <c r="Y22" i="6"/>
  <c r="R23" i="6"/>
  <c r="T23" i="6"/>
  <c r="U23" i="6"/>
  <c r="V23" i="6"/>
  <c r="W23" i="6"/>
  <c r="X23" i="6"/>
  <c r="Y23" i="6"/>
  <c r="R24" i="6"/>
  <c r="T24" i="6"/>
  <c r="U24" i="6"/>
  <c r="V24" i="6"/>
  <c r="W24" i="6"/>
  <c r="X24" i="6"/>
  <c r="Y24" i="6"/>
  <c r="R25" i="6"/>
  <c r="T25" i="6"/>
  <c r="U25" i="6"/>
  <c r="V25" i="6"/>
  <c r="W25" i="6"/>
  <c r="X25" i="6"/>
  <c r="Y25" i="6"/>
  <c r="R26" i="6"/>
  <c r="T26" i="6"/>
  <c r="U26" i="6"/>
  <c r="V26" i="6"/>
  <c r="W26" i="6"/>
  <c r="X26" i="6"/>
  <c r="Y26" i="6"/>
  <c r="R27" i="6"/>
  <c r="T27" i="6"/>
  <c r="U27" i="6"/>
  <c r="V27" i="6"/>
  <c r="W27" i="6"/>
  <c r="X27" i="6"/>
  <c r="Y27" i="6"/>
  <c r="R28" i="6"/>
  <c r="T28" i="6"/>
  <c r="U28" i="6"/>
  <c r="V28" i="6"/>
  <c r="W28" i="6"/>
  <c r="X28" i="6"/>
  <c r="Y28" i="6"/>
  <c r="R29" i="6"/>
  <c r="T29" i="6"/>
  <c r="U29" i="6"/>
  <c r="V29" i="6"/>
  <c r="W29" i="6"/>
  <c r="X29" i="6"/>
  <c r="Y29" i="6"/>
  <c r="R30" i="6"/>
  <c r="T30" i="6"/>
  <c r="U30" i="6"/>
  <c r="V30" i="6"/>
  <c r="W30" i="6"/>
  <c r="X30" i="6"/>
  <c r="Y30" i="6"/>
  <c r="R31" i="6"/>
  <c r="T31" i="6"/>
  <c r="U31" i="6"/>
  <c r="V31" i="6"/>
  <c r="W31" i="6"/>
  <c r="X31" i="6"/>
  <c r="Y31" i="6"/>
  <c r="R32" i="6"/>
  <c r="T32" i="6"/>
  <c r="U32" i="6"/>
  <c r="V32" i="6"/>
  <c r="W32" i="6"/>
  <c r="X32" i="6"/>
  <c r="Y32" i="6"/>
  <c r="R33" i="6"/>
  <c r="T33" i="6"/>
  <c r="U33" i="6"/>
  <c r="V33" i="6"/>
  <c r="W33" i="6"/>
  <c r="X33" i="6"/>
  <c r="Y33" i="6"/>
  <c r="R34" i="6"/>
  <c r="T34" i="6"/>
  <c r="U34" i="6"/>
  <c r="V34" i="6"/>
  <c r="X34" i="6"/>
  <c r="P34" i="6"/>
  <c r="Q34" i="6"/>
  <c r="H34" i="6"/>
  <c r="P33" i="6"/>
  <c r="Q33" i="6" s="1"/>
  <c r="H33" i="6"/>
  <c r="P32" i="6"/>
  <c r="Q32" i="6" s="1"/>
  <c r="H32" i="6"/>
  <c r="P31" i="6"/>
  <c r="Q31" i="6"/>
  <c r="H31" i="6"/>
  <c r="P30" i="6"/>
  <c r="Q30" i="6"/>
  <c r="H30" i="6"/>
  <c r="P29" i="6"/>
  <c r="Q29" i="6" s="1"/>
  <c r="H29" i="6"/>
  <c r="P28" i="6"/>
  <c r="Q28" i="6" s="1"/>
  <c r="H28" i="6"/>
  <c r="P27" i="6"/>
  <c r="Q27" i="6"/>
  <c r="H27" i="6"/>
  <c r="P26" i="6"/>
  <c r="Q26" i="6"/>
  <c r="H26" i="6"/>
  <c r="P25" i="6"/>
  <c r="Q25" i="6" s="1"/>
  <c r="H25" i="6"/>
  <c r="P24" i="6"/>
  <c r="Q24" i="6" s="1"/>
  <c r="H24" i="6"/>
  <c r="P23" i="6"/>
  <c r="Q23" i="6"/>
  <c r="H23" i="6"/>
  <c r="P22" i="6"/>
  <c r="Q22" i="6"/>
  <c r="H22" i="6"/>
  <c r="P21" i="6"/>
  <c r="Q21" i="6" s="1"/>
  <c r="H21" i="6"/>
  <c r="P20" i="6"/>
  <c r="Q20" i="6" s="1"/>
  <c r="H20" i="6"/>
  <c r="P19" i="6"/>
  <c r="Q19" i="6"/>
  <c r="H19" i="6"/>
  <c r="P18" i="6"/>
  <c r="Q18" i="6"/>
  <c r="H18" i="6"/>
  <c r="P17" i="6"/>
  <c r="Q17" i="6" s="1"/>
  <c r="H17" i="6"/>
  <c r="P16" i="6"/>
  <c r="Q16" i="6" s="1"/>
  <c r="H16" i="6"/>
  <c r="P15" i="6"/>
  <c r="Q15" i="6"/>
  <c r="H15" i="6"/>
  <c r="P14" i="6"/>
  <c r="Q14" i="6"/>
  <c r="H14" i="6"/>
  <c r="P13" i="6"/>
  <c r="Q13" i="6" s="1"/>
  <c r="H13" i="6"/>
  <c r="P12" i="6"/>
  <c r="Q12" i="6" s="1"/>
  <c r="H12" i="6"/>
  <c r="P11" i="6"/>
  <c r="Q11" i="6"/>
  <c r="H11" i="6"/>
  <c r="P10" i="6"/>
  <c r="Q10" i="6"/>
  <c r="H10" i="6"/>
  <c r="P9" i="6"/>
  <c r="Q9" i="6" s="1"/>
  <c r="H9" i="6"/>
  <c r="P8" i="6"/>
  <c r="Q8" i="6" s="1"/>
  <c r="H8" i="6"/>
  <c r="P7" i="6"/>
  <c r="Q7" i="6"/>
  <c r="H7" i="6"/>
  <c r="P6" i="6"/>
  <c r="Q6" i="6"/>
  <c r="H6" i="6"/>
  <c r="P5" i="6"/>
  <c r="Q5" i="6" s="1"/>
  <c r="H5" i="6"/>
  <c r="K5" i="6"/>
  <c r="P8" i="2"/>
  <c r="R8" i="2" s="1"/>
  <c r="P9" i="2"/>
  <c r="R9" i="2" s="1"/>
  <c r="P10" i="2"/>
  <c r="P11" i="2"/>
  <c r="R11" i="2" s="1"/>
  <c r="P12" i="2"/>
  <c r="R12" i="2" s="1"/>
  <c r="P13" i="2"/>
  <c r="R13" i="2" s="1"/>
  <c r="P14" i="2"/>
  <c r="P15" i="2"/>
  <c r="R15" i="2" s="1"/>
  <c r="P16" i="2"/>
  <c r="R16" i="2" s="1"/>
  <c r="P17" i="2"/>
  <c r="R17" i="2" s="1"/>
  <c r="P18" i="2"/>
  <c r="P19" i="2"/>
  <c r="R19" i="2" s="1"/>
  <c r="P20" i="2"/>
  <c r="R20" i="2" s="1"/>
  <c r="P21" i="2"/>
  <c r="R21" i="2" s="1"/>
  <c r="P22" i="2"/>
  <c r="P23" i="2"/>
  <c r="R23" i="2" s="1"/>
  <c r="P24" i="2"/>
  <c r="R24" i="2" s="1"/>
  <c r="P25" i="2"/>
  <c r="R25" i="2" s="1"/>
  <c r="P26" i="2"/>
  <c r="P27" i="2"/>
  <c r="R27" i="2" s="1"/>
  <c r="P28" i="2"/>
  <c r="R28" i="2" s="1"/>
  <c r="P29" i="2"/>
  <c r="R29" i="2" s="1"/>
  <c r="P30" i="2"/>
  <c r="P31" i="2"/>
  <c r="P32" i="2"/>
  <c r="P33" i="2"/>
  <c r="P34" i="2"/>
  <c r="P6" i="2"/>
  <c r="R6" i="2" s="1"/>
  <c r="P7" i="2"/>
  <c r="R7" i="2" s="1"/>
  <c r="P5" i="2"/>
  <c r="R10" i="2"/>
  <c r="R14" i="2"/>
  <c r="R18" i="2"/>
  <c r="R22" i="2"/>
  <c r="R26" i="2"/>
  <c r="R30" i="2"/>
  <c r="R31" i="2"/>
  <c r="R32" i="2"/>
  <c r="R33" i="2"/>
  <c r="R34" i="2"/>
  <c r="R5" i="2"/>
  <c r="I12" i="4"/>
  <c r="I11" i="4"/>
  <c r="I10" i="4"/>
  <c r="I9" i="4"/>
  <c r="I8" i="4"/>
  <c r="I7" i="4"/>
  <c r="I6" i="4"/>
  <c r="I5" i="4"/>
  <c r="I4" i="4"/>
  <c r="H3" i="4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6" i="3"/>
  <c r="H7" i="3"/>
  <c r="H8" i="3"/>
  <c r="H9" i="3"/>
  <c r="H10" i="3"/>
  <c r="H11" i="3"/>
  <c r="B12" i="3" l="1"/>
  <c r="T31" i="7"/>
  <c r="S31" i="7" s="1"/>
  <c r="L33" i="7"/>
  <c r="K33" i="7" s="1"/>
  <c r="N35" i="7"/>
  <c r="M35" i="7" s="1"/>
  <c r="T35" i="7"/>
  <c r="S35" i="7" s="1"/>
  <c r="R36" i="7"/>
  <c r="Q36" i="7" s="1"/>
  <c r="L35" i="7"/>
  <c r="K35" i="7" s="1"/>
  <c r="N33" i="7"/>
  <c r="M33" i="7" s="1"/>
  <c r="T29" i="7"/>
  <c r="S29" i="7" s="1"/>
  <c r="J28" i="7"/>
  <c r="I28" i="7" s="1"/>
  <c r="P24" i="7"/>
  <c r="O24" i="7" s="1"/>
  <c r="R22" i="7"/>
  <c r="Q22" i="7" s="1"/>
  <c r="L19" i="7"/>
  <c r="K19" i="7" s="1"/>
  <c r="N17" i="7"/>
  <c r="M17" i="7" s="1"/>
  <c r="G40" i="7"/>
  <c r="F40" i="7" s="1"/>
  <c r="L40" i="7"/>
  <c r="K40" i="7" s="1"/>
  <c r="P40" i="7"/>
  <c r="O40" i="7" s="1"/>
  <c r="T40" i="7"/>
  <c r="S40" i="7" s="1"/>
  <c r="J40" i="7"/>
  <c r="I40" i="7" s="1"/>
  <c r="N40" i="7"/>
  <c r="M40" i="7" s="1"/>
  <c r="R40" i="7"/>
  <c r="Q40" i="7" s="1"/>
  <c r="G37" i="7"/>
  <c r="F37" i="7" s="1"/>
  <c r="J37" i="7"/>
  <c r="I37" i="7" s="1"/>
  <c r="P37" i="7"/>
  <c r="O37" i="7" s="1"/>
  <c r="T37" i="7"/>
  <c r="S37" i="7" s="1"/>
  <c r="L37" i="7"/>
  <c r="K37" i="7" s="1"/>
  <c r="R37" i="7"/>
  <c r="Q37" i="7" s="1"/>
  <c r="G34" i="7"/>
  <c r="F34" i="7" s="1"/>
  <c r="N34" i="7"/>
  <c r="M34" i="7" s="1"/>
  <c r="T34" i="7"/>
  <c r="S34" i="7" s="1"/>
  <c r="J34" i="7"/>
  <c r="I34" i="7" s="1"/>
  <c r="P34" i="7"/>
  <c r="O34" i="7" s="1"/>
  <c r="L34" i="7"/>
  <c r="K34" i="7" s="1"/>
  <c r="G27" i="7"/>
  <c r="F27" i="7" s="1"/>
  <c r="G24" i="7"/>
  <c r="F24" i="7" s="1"/>
  <c r="L24" i="7"/>
  <c r="K24" i="7" s="1"/>
  <c r="R24" i="7"/>
  <c r="Q24" i="7" s="1"/>
  <c r="N24" i="7"/>
  <c r="M24" i="7" s="1"/>
  <c r="T24" i="7"/>
  <c r="S24" i="7" s="1"/>
  <c r="G21" i="7"/>
  <c r="F21" i="7" s="1"/>
  <c r="J21" i="7"/>
  <c r="I21" i="7" s="1"/>
  <c r="P21" i="7"/>
  <c r="O21" i="7" s="1"/>
  <c r="L21" i="7"/>
  <c r="K21" i="7" s="1"/>
  <c r="R21" i="7"/>
  <c r="Q21" i="7" s="1"/>
  <c r="G18" i="7"/>
  <c r="F18" i="7" s="1"/>
  <c r="N18" i="7"/>
  <c r="M18" i="7" s="1"/>
  <c r="T18" i="7"/>
  <c r="S18" i="7" s="1"/>
  <c r="J18" i="7"/>
  <c r="I18" i="7" s="1"/>
  <c r="P18" i="7"/>
  <c r="O18" i="7" s="1"/>
  <c r="L18" i="7"/>
  <c r="K18" i="7" s="1"/>
  <c r="G14" i="7"/>
  <c r="F14" i="7" s="1"/>
  <c r="N14" i="7"/>
  <c r="M14" i="7" s="1"/>
  <c r="T14" i="7"/>
  <c r="S14" i="7" s="1"/>
  <c r="J14" i="7"/>
  <c r="I14" i="7" s="1"/>
  <c r="P14" i="7"/>
  <c r="O14" i="7" s="1"/>
  <c r="L14" i="7"/>
  <c r="K14" i="7" s="1"/>
  <c r="R15" i="7"/>
  <c r="Q15" i="7" s="1"/>
  <c r="P36" i="7"/>
  <c r="O36" i="7" s="1"/>
  <c r="R34" i="7"/>
  <c r="Q34" i="7" s="1"/>
  <c r="L31" i="7"/>
  <c r="K31" i="7" s="1"/>
  <c r="N29" i="7"/>
  <c r="M29" i="7" s="1"/>
  <c r="T25" i="7"/>
  <c r="S25" i="7" s="1"/>
  <c r="J24" i="7"/>
  <c r="I24" i="7" s="1"/>
  <c r="P20" i="7"/>
  <c r="O20" i="7" s="1"/>
  <c r="R18" i="7"/>
  <c r="Q18" i="7" s="1"/>
  <c r="L15" i="7"/>
  <c r="K15" i="7" s="1"/>
  <c r="N36" i="7"/>
  <c r="M36" i="7" s="1"/>
  <c r="J33" i="7"/>
  <c r="I33" i="7" s="1"/>
  <c r="N30" i="7"/>
  <c r="M30" i="7" s="1"/>
  <c r="N20" i="7"/>
  <c r="M20" i="7" s="1"/>
  <c r="J17" i="7"/>
  <c r="I17" i="7" s="1"/>
  <c r="J36" i="7"/>
  <c r="I36" i="7" s="1"/>
  <c r="P32" i="7"/>
  <c r="O32" i="7" s="1"/>
  <c r="R30" i="7"/>
  <c r="Q30" i="7" s="1"/>
  <c r="L27" i="7"/>
  <c r="K27" i="7" s="1"/>
  <c r="N25" i="7"/>
  <c r="M25" i="7" s="1"/>
  <c r="T21" i="7"/>
  <c r="S21" i="7" s="1"/>
  <c r="J20" i="7"/>
  <c r="I20" i="7" s="1"/>
  <c r="P16" i="7"/>
  <c r="O16" i="7" s="1"/>
  <c r="R14" i="7"/>
  <c r="Q14" i="7" s="1"/>
  <c r="G42" i="7"/>
  <c r="F42" i="7" s="1"/>
  <c r="L42" i="7"/>
  <c r="K42" i="7" s="1"/>
  <c r="R42" i="7"/>
  <c r="Q42" i="7" s="1"/>
  <c r="P42" i="7"/>
  <c r="O42" i="7" s="1"/>
  <c r="J42" i="7"/>
  <c r="I42" i="7" s="1"/>
  <c r="N42" i="7"/>
  <c r="M42" i="7" s="1"/>
  <c r="T42" i="7"/>
  <c r="S42" i="7" s="1"/>
  <c r="G35" i="7"/>
  <c r="F35" i="7" s="1"/>
  <c r="G32" i="7"/>
  <c r="F32" i="7" s="1"/>
  <c r="L32" i="7"/>
  <c r="K32" i="7" s="1"/>
  <c r="R32" i="7"/>
  <c r="Q32" i="7" s="1"/>
  <c r="N32" i="7"/>
  <c r="M32" i="7" s="1"/>
  <c r="T32" i="7"/>
  <c r="S32" i="7" s="1"/>
  <c r="G29" i="7"/>
  <c r="F29" i="7" s="1"/>
  <c r="J29" i="7"/>
  <c r="I29" i="7" s="1"/>
  <c r="P29" i="7"/>
  <c r="O29" i="7" s="1"/>
  <c r="L29" i="7"/>
  <c r="K29" i="7" s="1"/>
  <c r="R29" i="7"/>
  <c r="Q29" i="7" s="1"/>
  <c r="G26" i="7"/>
  <c r="F26" i="7" s="1"/>
  <c r="N26" i="7"/>
  <c r="M26" i="7" s="1"/>
  <c r="T26" i="7"/>
  <c r="S26" i="7" s="1"/>
  <c r="J26" i="7"/>
  <c r="I26" i="7" s="1"/>
  <c r="P26" i="7"/>
  <c r="O26" i="7" s="1"/>
  <c r="L26" i="7"/>
  <c r="K26" i="7" s="1"/>
  <c r="G19" i="7"/>
  <c r="F19" i="7" s="1"/>
  <c r="G16" i="7"/>
  <c r="F16" i="7" s="1"/>
  <c r="L16" i="7"/>
  <c r="K16" i="7" s="1"/>
  <c r="R16" i="7"/>
  <c r="Q16" i="7" s="1"/>
  <c r="N16" i="7"/>
  <c r="M16" i="7" s="1"/>
  <c r="T16" i="7"/>
  <c r="S16" i="7" s="1"/>
  <c r="N37" i="7"/>
  <c r="M37" i="7" s="1"/>
  <c r="T33" i="7"/>
  <c r="S33" i="7" s="1"/>
  <c r="J32" i="7"/>
  <c r="I32" i="7" s="1"/>
  <c r="P28" i="7"/>
  <c r="O28" i="7" s="1"/>
  <c r="R26" i="7"/>
  <c r="Q26" i="7" s="1"/>
  <c r="L23" i="7"/>
  <c r="K23" i="7" s="1"/>
  <c r="N21" i="7"/>
  <c r="M21" i="7" s="1"/>
  <c r="T17" i="7"/>
  <c r="S17" i="7" s="1"/>
  <c r="J16" i="7"/>
  <c r="I16" i="7" s="1"/>
  <c r="L41" i="7"/>
  <c r="K41" i="7" s="1"/>
  <c r="L38" i="7"/>
  <c r="K38" i="7" s="1"/>
  <c r="N28" i="7"/>
  <c r="M28" i="7" s="1"/>
  <c r="J25" i="7"/>
  <c r="I25" i="7" s="1"/>
  <c r="N22" i="7"/>
  <c r="M22" i="7" s="1"/>
  <c r="T13" i="7"/>
  <c r="S13" i="7" s="1"/>
  <c r="R41" i="7"/>
  <c r="Q41" i="7" s="1"/>
  <c r="N41" i="7"/>
  <c r="M41" i="7" s="1"/>
  <c r="J41" i="7"/>
  <c r="I41" i="7" s="1"/>
  <c r="R39" i="7"/>
  <c r="Q39" i="7" s="1"/>
  <c r="N39" i="7"/>
  <c r="M39" i="7" s="1"/>
  <c r="J39" i="7"/>
  <c r="I39" i="7" s="1"/>
  <c r="R38" i="7"/>
  <c r="Q38" i="7" s="1"/>
  <c r="N38" i="7"/>
  <c r="M38" i="7" s="1"/>
  <c r="J38" i="7"/>
  <c r="I38" i="7" s="1"/>
  <c r="T36" i="7"/>
  <c r="S36" i="7" s="1"/>
  <c r="P35" i="7"/>
  <c r="O35" i="7" s="1"/>
  <c r="J35" i="7"/>
  <c r="I35" i="7" s="1"/>
  <c r="R33" i="7"/>
  <c r="Q33" i="7" s="1"/>
  <c r="P31" i="7"/>
  <c r="O31" i="7" s="1"/>
  <c r="J31" i="7"/>
  <c r="I31" i="7" s="1"/>
  <c r="L30" i="7"/>
  <c r="K30" i="7" s="1"/>
  <c r="T28" i="7"/>
  <c r="S28" i="7" s="1"/>
  <c r="P27" i="7"/>
  <c r="O27" i="7" s="1"/>
  <c r="J27" i="7"/>
  <c r="I27" i="7" s="1"/>
  <c r="R25" i="7"/>
  <c r="Q25" i="7" s="1"/>
  <c r="P23" i="7"/>
  <c r="O23" i="7" s="1"/>
  <c r="J23" i="7"/>
  <c r="I23" i="7" s="1"/>
  <c r="L22" i="7"/>
  <c r="K22" i="7" s="1"/>
  <c r="T20" i="7"/>
  <c r="S20" i="7" s="1"/>
  <c r="P19" i="7"/>
  <c r="O19" i="7" s="1"/>
  <c r="J19" i="7"/>
  <c r="I19" i="7" s="1"/>
  <c r="R17" i="7"/>
  <c r="Q17" i="7" s="1"/>
  <c r="P15" i="7"/>
  <c r="O15" i="7" s="1"/>
  <c r="J15" i="7"/>
  <c r="I15" i="7" s="1"/>
  <c r="G41" i="7"/>
  <c r="F41" i="7" s="1"/>
  <c r="G38" i="7"/>
  <c r="F38" i="7" s="1"/>
  <c r="G33" i="7"/>
  <c r="F33" i="7" s="1"/>
  <c r="G30" i="7"/>
  <c r="F30" i="7" s="1"/>
  <c r="G25" i="7"/>
  <c r="F25" i="7" s="1"/>
  <c r="G22" i="7"/>
  <c r="F22" i="7" s="1"/>
  <c r="G17" i="7"/>
  <c r="F17" i="7" s="1"/>
  <c r="N31" i="7"/>
  <c r="M31" i="7" s="1"/>
  <c r="P30" i="7"/>
  <c r="O30" i="7" s="1"/>
  <c r="J30" i="7"/>
  <c r="I30" i="7" s="1"/>
  <c r="R28" i="7"/>
  <c r="Q28" i="7" s="1"/>
  <c r="T27" i="7"/>
  <c r="S27" i="7" s="1"/>
  <c r="N27" i="7"/>
  <c r="M27" i="7" s="1"/>
  <c r="L25" i="7"/>
  <c r="K25" i="7" s="1"/>
  <c r="T23" i="7"/>
  <c r="S23" i="7" s="1"/>
  <c r="N23" i="7"/>
  <c r="M23" i="7" s="1"/>
  <c r="P22" i="7"/>
  <c r="O22" i="7" s="1"/>
  <c r="J22" i="7"/>
  <c r="I22" i="7" s="1"/>
  <c r="R20" i="7"/>
  <c r="Q20" i="7" s="1"/>
  <c r="T19" i="7"/>
  <c r="S19" i="7" s="1"/>
  <c r="N19" i="7"/>
  <c r="M19" i="7" s="1"/>
  <c r="L17" i="7"/>
  <c r="K17" i="7" s="1"/>
  <c r="T15" i="7"/>
  <c r="S15" i="7" s="1"/>
  <c r="N15" i="7"/>
  <c r="M15" i="7" s="1"/>
  <c r="G39" i="7"/>
  <c r="F39" i="7" s="1"/>
  <c r="G36" i="7"/>
  <c r="F36" i="7" s="1"/>
  <c r="G31" i="7"/>
  <c r="F31" i="7" s="1"/>
  <c r="G28" i="7"/>
  <c r="F28" i="7" s="1"/>
  <c r="G23" i="7"/>
  <c r="F23" i="7" s="1"/>
  <c r="G20" i="7"/>
  <c r="F20" i="7" s="1"/>
  <c r="G15" i="7"/>
  <c r="F15" i="7" s="1"/>
  <c r="L13" i="7"/>
  <c r="K13" i="7" s="1"/>
  <c r="T41" i="7"/>
  <c r="S41" i="7" s="1"/>
  <c r="P41" i="7"/>
  <c r="O41" i="7" s="1"/>
  <c r="T39" i="7"/>
  <c r="S39" i="7" s="1"/>
  <c r="P39" i="7"/>
  <c r="O39" i="7" s="1"/>
  <c r="L39" i="7"/>
  <c r="K39" i="7" s="1"/>
  <c r="T38" i="7"/>
  <c r="S38" i="7" s="1"/>
  <c r="P38" i="7"/>
  <c r="O38" i="7" s="1"/>
  <c r="L36" i="7"/>
  <c r="K36" i="7" s="1"/>
  <c r="R35" i="7"/>
  <c r="Q35" i="7" s="1"/>
  <c r="P33" i="7"/>
  <c r="O33" i="7" s="1"/>
  <c r="R31" i="7"/>
  <c r="Q31" i="7" s="1"/>
  <c r="T30" i="7"/>
  <c r="S30" i="7" s="1"/>
  <c r="L28" i="7"/>
  <c r="K28" i="7" s="1"/>
  <c r="R27" i="7"/>
  <c r="Q27" i="7" s="1"/>
  <c r="P25" i="7"/>
  <c r="O25" i="7" s="1"/>
  <c r="R23" i="7"/>
  <c r="Q23" i="7" s="1"/>
  <c r="T22" i="7"/>
  <c r="S22" i="7" s="1"/>
  <c r="L20" i="7"/>
  <c r="K20" i="7" s="1"/>
  <c r="R19" i="7"/>
  <c r="Q19" i="7" s="1"/>
  <c r="P17" i="7"/>
  <c r="O17" i="7" s="1"/>
</calcChain>
</file>

<file path=xl/sharedStrings.xml><?xml version="1.0" encoding="utf-8"?>
<sst xmlns="http://schemas.openxmlformats.org/spreadsheetml/2006/main" count="277" uniqueCount="167">
  <si>
    <t>Date :</t>
  </si>
  <si>
    <t>Nom:</t>
  </si>
  <si>
    <t xml:space="preserve">A des difficultés d’apprentissage
</t>
  </si>
  <si>
    <t xml:space="preserve">A des résultats scolaires très faibles
</t>
  </si>
  <si>
    <t>Vit des malentendus sur le sens de l'école</t>
  </si>
  <si>
    <t>Apparaît désengagé.e sur le plan émotionnel</t>
  </si>
  <si>
    <t>A des comportements en décalage avec la norme scolaire</t>
  </si>
  <si>
    <t>Ne persévère pas face à la difficulté ou refuse celle-ci</t>
  </si>
  <si>
    <t>- ennui ; 
- agitation ;
- comportements pertubateurs ; 
- désinvolture ; 
- insolence ; 
- problèmes d'indisciplines ; 
- cherche à contourner les consignes de travail données …</t>
  </si>
  <si>
    <t>- "je ne sais pas le faire" 
- "c'est trop difficile pour moi"</t>
  </si>
  <si>
    <t>Elève-1</t>
  </si>
  <si>
    <t>Elève-2</t>
  </si>
  <si>
    <t>Elève-3</t>
  </si>
  <si>
    <t>Elève-4</t>
  </si>
  <si>
    <t>Elève-5</t>
  </si>
  <si>
    <t>Elève-6</t>
  </si>
  <si>
    <t>Elève-7</t>
  </si>
  <si>
    <t>Elève-8</t>
  </si>
  <si>
    <t>Elève-9</t>
  </si>
  <si>
    <t>Elève-10</t>
  </si>
  <si>
    <t>Elève-11</t>
  </si>
  <si>
    <t>Elève-12</t>
  </si>
  <si>
    <t>Elève-13</t>
  </si>
  <si>
    <t>Elève-14</t>
  </si>
  <si>
    <t>Elève-15</t>
  </si>
  <si>
    <t>Elève-16</t>
  </si>
  <si>
    <t>Elève-17</t>
  </si>
  <si>
    <t>Elève-18</t>
  </si>
  <si>
    <t>Elève-19</t>
  </si>
  <si>
    <t>Elève-20</t>
  </si>
  <si>
    <t>Elève-21</t>
  </si>
  <si>
    <t>Elève-22</t>
  </si>
  <si>
    <t>Elève-23</t>
  </si>
  <si>
    <t>Elève-24</t>
  </si>
  <si>
    <t>Elève-25</t>
  </si>
  <si>
    <t>Elève-26</t>
  </si>
  <si>
    <t>Elève-27</t>
  </si>
  <si>
    <t>Elève-28</t>
  </si>
  <si>
    <t>Elève-29</t>
  </si>
  <si>
    <t>Elève-30</t>
  </si>
  <si>
    <t>Nombre d’élèves qui :</t>
  </si>
  <si>
    <t>ont des difficultés d’apprentissage</t>
  </si>
  <si>
    <t>ont des résultats scolaires très faibles</t>
  </si>
  <si>
    <t xml:space="preserve">vivent des malentendus sur le sens de l'école </t>
  </si>
  <si>
    <t xml:space="preserve">présentent un désengagement émotionnel </t>
  </si>
  <si>
    <t xml:space="preserve">ont des comportements en décalage avec la norme scolaire </t>
  </si>
  <si>
    <t>ne persévèrent pas face à la difficulté</t>
  </si>
  <si>
    <t xml:space="preserve">La grille d'observation du désengagement vous a permis de mettre en évidence les problématiques d'engagement les plus saillantes chez vos élèves.
Utilisez le tableau de correspondance ci-dessous pour sélectionner dans la suite du document les stratégies les plus adaptées à votre classe. </t>
  </si>
  <si>
    <t>Difficultés d’apprentissage</t>
  </si>
  <si>
    <t>Résultats scolaires très faibles</t>
  </si>
  <si>
    <t>Malentendus sur le sens de l'école</t>
  </si>
  <si>
    <t>Désengagement émotionnel</t>
  </si>
  <si>
    <t>Comportements en décalage avec la norme scolaire</t>
  </si>
  <si>
    <t>Manque de persévérance</t>
  </si>
  <si>
    <r>
      <rPr>
        <b/>
        <sz val="10"/>
        <rFont val="Arial"/>
        <family val="2"/>
      </rPr>
      <t>Responsabiliser mes élèves</t>
    </r>
    <r>
      <rPr>
        <sz val="10"/>
        <color rgb="FF000000"/>
        <rFont val="Arial"/>
        <family val="2"/>
      </rPr>
      <t xml:space="preserve">
</t>
    </r>
    <r>
      <rPr>
        <sz val="10"/>
        <color rgb="FF434343"/>
        <rFont val="Arial"/>
        <family val="2"/>
      </rPr>
      <t>#Autonomie</t>
    </r>
  </si>
  <si>
    <t>x</t>
  </si>
  <si>
    <r>
      <rPr>
        <b/>
        <sz val="10"/>
        <rFont val="Arial"/>
        <family val="2"/>
      </rPr>
      <t xml:space="preserve">Favoriser l'entrée de tous mes élèves dans les activités
</t>
    </r>
    <r>
      <rPr>
        <sz val="10"/>
        <color rgb="FF434343"/>
        <rFont val="Arial"/>
        <family val="2"/>
      </rPr>
      <t>#Motivation</t>
    </r>
  </si>
  <si>
    <r>
      <rPr>
        <b/>
        <sz val="10"/>
        <rFont val="Arial"/>
        <family val="2"/>
      </rPr>
      <t xml:space="preserve">Répondre à la diversité des besoins
</t>
    </r>
    <r>
      <rPr>
        <sz val="10"/>
        <color rgb="FF434343"/>
        <rFont val="Arial"/>
        <family val="2"/>
      </rPr>
      <t>#Différenciation</t>
    </r>
  </si>
  <si>
    <r>
      <rPr>
        <b/>
        <sz val="10"/>
        <rFont val="Arial"/>
        <family val="2"/>
      </rPr>
      <t>Enseigner de manière explicite</t>
    </r>
    <r>
      <rPr>
        <sz val="10"/>
        <color rgb="FF000000"/>
        <rFont val="Arial"/>
        <family val="2"/>
      </rPr>
      <t xml:space="preserve">
</t>
    </r>
    <r>
      <rPr>
        <sz val="10"/>
        <color rgb="FF434343"/>
        <rFont val="Arial"/>
        <family val="2"/>
      </rPr>
      <t>#Malentendus socio-cognitifs</t>
    </r>
  </si>
  <si>
    <r>
      <rPr>
        <b/>
        <sz val="10"/>
        <rFont val="Arial"/>
        <family val="2"/>
      </rPr>
      <t xml:space="preserve">Faire travailler mes élèves en groupes
</t>
    </r>
    <r>
      <rPr>
        <sz val="10"/>
        <color rgb="FF434343"/>
        <rFont val="Arial"/>
        <family val="2"/>
      </rPr>
      <t>#Collaboration</t>
    </r>
  </si>
  <si>
    <r>
      <rPr>
        <b/>
        <sz val="10"/>
        <rFont val="Arial"/>
        <family val="2"/>
      </rPr>
      <t>Evaluer les progrès et fournir un feedback positif</t>
    </r>
    <r>
      <rPr>
        <sz val="10"/>
        <color rgb="FF000000"/>
        <rFont val="Arial"/>
        <family val="2"/>
      </rPr>
      <t xml:space="preserve">
</t>
    </r>
    <r>
      <rPr>
        <sz val="10"/>
        <color rgb="FF434343"/>
        <rFont val="Arial"/>
        <family val="2"/>
      </rPr>
      <t>#Croyances sur la réussite</t>
    </r>
  </si>
  <si>
    <t>X</t>
  </si>
  <si>
    <r>
      <rPr>
        <b/>
        <sz val="10"/>
        <rFont val="Arial"/>
        <family val="2"/>
      </rPr>
      <t>Développer la mentalité de croissance</t>
    </r>
    <r>
      <rPr>
        <sz val="10"/>
        <color rgb="FF000000"/>
        <rFont val="Arial"/>
        <family val="2"/>
      </rPr>
      <t xml:space="preserve">
</t>
    </r>
    <r>
      <rPr>
        <sz val="10"/>
        <color rgb="FF434343"/>
        <rFont val="Arial"/>
        <family val="2"/>
      </rPr>
      <t>#Croyances sur la réussite</t>
    </r>
  </si>
  <si>
    <r>
      <rPr>
        <b/>
        <sz val="10"/>
        <rFont val="Arial"/>
        <family val="2"/>
      </rPr>
      <t xml:space="preserve">Apprendre à mes élèves à apprendre
</t>
    </r>
    <r>
      <rPr>
        <sz val="10"/>
        <color rgb="FF434343"/>
        <rFont val="Arial"/>
        <family val="2"/>
      </rPr>
      <t>#métacognition et #confiance en soi</t>
    </r>
  </si>
  <si>
    <t>- Pense qu'Apprendre consiste à "bien écouter le maître" et "faire ce qui est demandé"
- Rapport binaire au savoir ("je sais"/"je ne sais pas")
- Est centré sur la recherche de la bonne réponse sans comprendre le raisonnement qui l'y conduit (cherche à "sauver les apparences" pour être reconnu)
- Reste centré sur le faire davantage que sur l'apprendre                                                                                                                                                                                                           - Est perdu face à un nouvel exercice qui demande des compétences pourtant travaillées en classe.</t>
  </si>
  <si>
    <t>- n'aime pas l'école
- Absence de motivation et de plaisir pour les activités scolaires
- Absence de ou faible curiosité
- Regard négatif sur les tâches scolaires
- Investissement scolaire réduit (même si les résultats sont bons)</t>
  </si>
  <si>
    <t>C'est un élève qui …</t>
  </si>
  <si>
    <t>rencontre des difficultés dans le domaine sensori moteur</t>
  </si>
  <si>
    <t>réussit</t>
  </si>
  <si>
    <t>il est globalement performant et en réussite</t>
  </si>
  <si>
    <t>s'épanouit à l'école</t>
  </si>
  <si>
    <t>engagé, motivé, prend plaisir, se montre cureux</t>
  </si>
  <si>
    <t>je crois que cet élève poursuivra sa scolarité sans embûches.</t>
  </si>
  <si>
    <t>PPS</t>
  </si>
  <si>
    <t>PAI</t>
  </si>
  <si>
    <t>D1.1 – Lire et comprendre l’écrit</t>
  </si>
  <si>
    <t>D1.1 – S’exprimer à l’oral</t>
  </si>
  <si>
    <t>D2 – Mettre en place des stratégies pour comprendre et apprendre</t>
  </si>
  <si>
    <t>D4 – Mener une démarche scientifique, résoudre un problème</t>
  </si>
  <si>
    <t>Non</t>
  </si>
  <si>
    <t>Oui</t>
  </si>
  <si>
    <r>
      <t>Liaison CM2 – 6</t>
    </r>
    <r>
      <rPr>
        <b/>
        <vertAlign val="superscript"/>
        <sz val="12"/>
        <color theme="1"/>
        <rFont val="Arial Black"/>
        <family val="2"/>
      </rPr>
      <t>ème</t>
    </r>
    <r>
      <rPr>
        <b/>
        <sz val="12"/>
        <color theme="1"/>
        <rFont val="Arial Black"/>
        <family val="2"/>
      </rPr>
      <t xml:space="preserve"> </t>
    </r>
  </si>
  <si>
    <t>Collège :</t>
  </si>
  <si>
    <t>…</t>
  </si>
  <si>
    <t>FICHE PROFIL DE CLASSE</t>
  </si>
  <si>
    <t>Ecole :</t>
  </si>
  <si>
    <t>Nom du directeur (trice) :</t>
  </si>
  <si>
    <t>Commune :</t>
  </si>
  <si>
    <t>Nom de l’enseignant(e) de CM2 :</t>
  </si>
  <si>
    <t>Sexe</t>
  </si>
  <si>
    <t>NOM</t>
  </si>
  <si>
    <t>Date de naissance</t>
  </si>
  <si>
    <t>Fragilité dans les apprentissages</t>
  </si>
  <si>
    <t>PAP</t>
  </si>
  <si>
    <r>
      <t xml:space="preserve">PPRE </t>
    </r>
    <r>
      <rPr>
        <b/>
        <sz val="9"/>
        <color theme="1"/>
        <rFont val="Calibri"/>
        <family val="2"/>
        <scheme val="minor"/>
      </rPr>
      <t>passerelle</t>
    </r>
  </si>
  <si>
    <t>Observations éventuelles (élèves à séparer, à regrouper, situations particulières…) :</t>
  </si>
  <si>
    <t>je crois que cet élève pourrait éprouver certaines difficultés. Les différentes stratégies mises en place en classe pour aider les élèves lui permettront de continuer à progresser.</t>
  </si>
  <si>
    <t>je crois que cet élève pourrait éprouver des difficultés assez importantes. Une vigilance importante est nécessaire. Un programme personnalisé d'aides sera sans doute utile.</t>
  </si>
  <si>
    <t>Sans embûches</t>
  </si>
  <si>
    <t>Certaines diffcultés</t>
  </si>
  <si>
    <t>Des difficultés assez importantes</t>
  </si>
  <si>
    <t>Des difficultés très importantes</t>
  </si>
  <si>
    <t>Fragilité ?</t>
  </si>
  <si>
    <t>Utiliser les nombres</t>
  </si>
  <si>
    <t>Maîtrise de l'oral</t>
  </si>
  <si>
    <t>Écrire</t>
  </si>
  <si>
    <t>Exploiter les ressources de la langue Réfléchir sur le système linguistique</t>
  </si>
  <si>
    <t>comprendre les textes lus</t>
  </si>
  <si>
    <t>Calculer</t>
  </si>
  <si>
    <t>Construction/connaissance des nombres</t>
  </si>
  <si>
    <t>Encodage / Savoir orthographique</t>
  </si>
  <si>
    <t>Ecrire lui est coûteux. Le geste graphique est difficile, l'écriture peu lisible. 
L'élocution est compliquée
Il entend ou il perçoit difficilement.</t>
  </si>
  <si>
    <t>Placer un "X" dans la case correespondante</t>
  </si>
  <si>
    <t>Placer un "X" dans la caselorsqu'il s'agit d'une fragilité poiur l'élève</t>
  </si>
  <si>
    <t xml:space="preserve">je prévois des difficultés très importantes pour la suite de son parcours scolaire.
</t>
  </si>
  <si>
    <t>Lecture/
déchiffrache</t>
  </si>
  <si>
    <t>D1.1 – Maîtrise de l’oral</t>
  </si>
  <si>
    <t>D1.3 – Utiliser les nombres</t>
  </si>
  <si>
    <t>Nombre d’élèves pour lesquels je prévois :</t>
  </si>
  <si>
    <t>une suite de parcours sans embûches</t>
  </si>
  <si>
    <t xml:space="preserve">certaines difficultés ordinaires </t>
  </si>
  <si>
    <t>des difficultés très importantes pour la suite de son parcours scolaire.</t>
  </si>
  <si>
    <t>des difficultés assez importantes dans la suite de la scolarité</t>
  </si>
  <si>
    <t>présentent au moins 3 des caractéristiques précédentes</t>
  </si>
  <si>
    <t>s'épanouissent à l'école</t>
  </si>
  <si>
    <t>Placer un "X" dans la case lorsqu'il s'agit d'une fragilité poiur l'élève</t>
  </si>
  <si>
    <t>Placer un "X" dans la case correspondante</t>
  </si>
  <si>
    <t>Parmi les élèves qui pourraient rencontrer des difficultés assez ou très importantes, quelles sont les fragilités les plus fréquentes dans la classe :</t>
  </si>
  <si>
    <t>Lecture / déchiffrache</t>
  </si>
  <si>
    <t>fluidité de lecture</t>
  </si>
  <si>
    <t>comprendre le langage oral</t>
  </si>
  <si>
    <t>S’exprimer à l’oral</t>
  </si>
  <si>
    <t>L'attention</t>
  </si>
  <si>
    <t>La mémorisation</t>
  </si>
  <si>
    <t>La capacité à coopérer</t>
  </si>
  <si>
    <t>Le fonctionnement cognitif</t>
  </si>
  <si>
    <t>Mener une démarche scientifique, résoudre un problème</t>
  </si>
  <si>
    <t>je crois que cet élève poursuivra sa scolarité sans embûches l'année prochaine.</t>
  </si>
  <si>
    <t>je crois que cet élève pourrait éprouver certaines difficultés dans un avenir proche. Les différentes stratégies mises en place en classe pour aider les élèves lui permettront de continuer à progresser.</t>
  </si>
  <si>
    <t>je crains que cet élève pourrait éprouver des difficultés assez importantesdans un avenir proche. Une vigilance importante est nécessaire. Un programme personnalisé d'aides sera sans doute utile.</t>
  </si>
  <si>
    <t xml:space="preserve">je crains des difficultés très importantes pour la suite de son parcours scolaire (année prochaine).
</t>
  </si>
  <si>
    <t>fluidité de lecture
 (score fluence)</t>
  </si>
  <si>
    <t>Le fonctionnement cognitif (réalise des déductions à partir d'une situation/ pose des questions/ accède aux cntenus de son âge)</t>
  </si>
  <si>
    <t xml:space="preserve">Circonscription de </t>
  </si>
  <si>
    <t>2020/2021</t>
  </si>
  <si>
    <t>* Score ROC : correspond au score fluence MCLM - outil Cognisciences</t>
  </si>
  <si>
    <t>D1.3 – Langages mathématiques</t>
  </si>
  <si>
    <t>Faire des choix ;
Formuler un avis;
Prendre des initiatives pour accomplir la tâche</t>
  </si>
  <si>
    <t>Autonomie dans les actes de la vie quotidienne</t>
  </si>
  <si>
    <t>Autonomie dans ses déplacments</t>
  </si>
  <si>
    <t>Autonomie dans la gestion de son matériel scolaire</t>
  </si>
  <si>
    <t>Autonomie et Initiative</t>
  </si>
  <si>
    <t>Ecrire</t>
  </si>
  <si>
    <t>Résoudre un problème</t>
  </si>
  <si>
    <t>Autonomie et initiative</t>
  </si>
  <si>
    <t xml:space="preserve">Année scolaire : </t>
  </si>
  <si>
    <t>D1.1 – Écrire</t>
  </si>
  <si>
    <t>écrire</t>
  </si>
  <si>
    <r>
      <t xml:space="preserve">Parcours </t>
    </r>
    <r>
      <rPr>
        <sz val="8"/>
        <color theme="0"/>
        <rFont val="Calibri"/>
        <family val="2"/>
        <scheme val="minor"/>
      </rPr>
      <t>(-1, N, +1)</t>
    </r>
  </si>
  <si>
    <r>
      <rPr>
        <b/>
        <sz val="8"/>
        <color theme="0"/>
        <rFont val="Calibri"/>
        <family val="2"/>
        <scheme val="minor"/>
      </rPr>
      <t>score</t>
    </r>
    <r>
      <rPr>
        <b/>
        <sz val="10"/>
        <color theme="0"/>
        <rFont val="Calibri"/>
        <family val="2"/>
        <scheme val="minor"/>
      </rPr>
      <t>* ROC</t>
    </r>
  </si>
  <si>
    <t>fluence</t>
  </si>
  <si>
    <t>- Pense qu'Apprendre consiste à "bien écouter le maître" et "faire ce qui est demandé"
- Est centré sur la recherche de la bonne réponse sans comprendre le raisonnement qui l'y conduit (cherche à "sauver les apparences" pour être reconnu)
- Reste centré sur le faire davantage que sur l'apprendre                                                                                                                                                                                                           ...</t>
  </si>
  <si>
    <t>- n'aime pas l'école
- Absence de motivation et de plaisir pour les activités scolaires
- Absence de ou faible curiosité
- Investissement scolaire réduit (même si les résultats sont bons)</t>
  </si>
  <si>
    <t>- ennui ; 
- agitation ;
- comportements pertubateurs ; 
- désinvolture ;  
- problèmes d'indisciplines ; 
- cherche à contourner les consignes de travail données …</t>
  </si>
  <si>
    <t>rencontre des difficultés dans le domaine sensori-moteur</t>
  </si>
  <si>
    <t>Edouard Bracame</t>
  </si>
  <si>
    <r>
      <t xml:space="preserve">Pour aller à la ligne dans les cases : </t>
    </r>
    <r>
      <rPr>
        <sz val="9"/>
        <color theme="0" tint="-0.34998626667073579"/>
        <rFont val="Papyrus Condensed"/>
        <family val="2"/>
      </rPr>
      <t>Mac</t>
    </r>
    <r>
      <rPr>
        <sz val="9"/>
        <color theme="0" tint="-0.34998626667073579"/>
        <rFont val="Calibri"/>
        <family val="2"/>
        <scheme val="minor"/>
      </rPr>
      <t xml:space="preserve"> : ctrl + alt + </t>
    </r>
    <r>
      <rPr>
        <sz val="9"/>
        <color theme="0" tint="-0.34998626667073579"/>
        <rFont val="Lucida Grande"/>
        <family val="2"/>
      </rPr>
      <t xml:space="preserve">↵  //  </t>
    </r>
    <r>
      <rPr>
        <sz val="9"/>
        <color theme="0" tint="-0.34998626667073579"/>
        <rFont val="Calibri"/>
        <family val="2"/>
        <scheme val="minor"/>
      </rPr>
      <t xml:space="preserve">PC : alt + </t>
    </r>
    <r>
      <rPr>
        <sz val="9"/>
        <color theme="0" tint="-0.34998626667073579"/>
        <rFont val="Lucida Grande"/>
        <family val="2"/>
      </rPr>
      <t>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</si>
</sst>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yy"/>
  </numFmts>
  <fonts count="64">
    <font>
      <sz val="10"/>
      <color rgb="FF000000"/>
      <name val="Arial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color theme="1"/>
      <name val="Calibri"/>
      <family val="2"/>
    </font>
    <font>
      <sz val="12"/>
      <color rgb="FF202222"/>
      <name val="Assistant"/>
    </font>
    <font>
      <b/>
      <sz val="12"/>
      <color rgb="FF202222"/>
      <name val="Assistant"/>
    </font>
    <font>
      <sz val="12"/>
      <color theme="1"/>
      <name val="Assistant"/>
    </font>
    <font>
      <b/>
      <sz val="12"/>
      <color rgb="FFFFFFFF"/>
      <name val="Assistant"/>
    </font>
    <font>
      <sz val="12"/>
      <color rgb="FFFFFFFF"/>
      <name val="Assistant"/>
    </font>
    <font>
      <i/>
      <sz val="9"/>
      <color theme="0"/>
      <name val="Assistant"/>
    </font>
    <font>
      <i/>
      <sz val="9"/>
      <color rgb="FFFFFFFF"/>
      <name val="Assistant"/>
    </font>
    <font>
      <sz val="12"/>
      <color rgb="FFF2FAFE"/>
      <name val="Assistant"/>
    </font>
    <font>
      <sz val="16"/>
      <color rgb="FF202222"/>
      <name val="Assistant"/>
    </font>
    <font>
      <sz val="12"/>
      <color rgb="FFF2F9FD"/>
      <name val="Assistant"/>
    </font>
    <font>
      <sz val="10"/>
      <color rgb="FFF2F9FD"/>
      <name val="Calibri"/>
      <family val="2"/>
    </font>
    <font>
      <sz val="11"/>
      <color rgb="FFF2F9FD"/>
      <name val="Inconsolata"/>
    </font>
    <font>
      <sz val="13"/>
      <color rgb="FF000000"/>
      <name val="Assistant"/>
    </font>
    <font>
      <b/>
      <sz val="10"/>
      <name val="Arial"/>
      <family val="2"/>
    </font>
    <font>
      <sz val="10"/>
      <color rgb="FF434343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8"/>
      <name val="Arial"/>
      <family val="2"/>
    </font>
    <font>
      <b/>
      <sz val="11"/>
      <color rgb="FFFFFFFF"/>
      <name val="Assistant"/>
    </font>
    <font>
      <i/>
      <sz val="8"/>
      <color rgb="FFFFFFFF"/>
      <name val="Assistant"/>
    </font>
    <font>
      <sz val="12"/>
      <name val="Assistant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Arial Black"/>
      <family val="2"/>
    </font>
    <font>
      <b/>
      <vertAlign val="superscript"/>
      <sz val="12"/>
      <color theme="1"/>
      <name val="Arial Black"/>
      <family val="2"/>
    </font>
    <font>
      <b/>
      <sz val="14"/>
      <color theme="1"/>
      <name val="Arial Black"/>
      <family val="2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b/>
      <sz val="9"/>
      <color rgb="FF000000"/>
      <name val="Calibri"/>
      <family val="2"/>
      <scheme val="minor"/>
    </font>
    <font>
      <sz val="10"/>
      <color theme="1"/>
      <name val="Gill Sans"/>
    </font>
    <font>
      <sz val="12"/>
      <color theme="0"/>
      <name val="Assistant"/>
    </font>
    <font>
      <sz val="10"/>
      <color theme="0"/>
      <name val="Arial"/>
      <family val="2"/>
    </font>
    <font>
      <b/>
      <sz val="12"/>
      <color theme="0"/>
      <name val="Arial"/>
      <family val="2"/>
    </font>
    <font>
      <b/>
      <sz val="14"/>
      <color theme="0"/>
      <name val="Gill Sans"/>
    </font>
    <font>
      <b/>
      <sz val="11"/>
      <color theme="0"/>
      <name val="Assistant"/>
    </font>
    <font>
      <sz val="9"/>
      <color rgb="FFFFFFFF"/>
      <name val="Assistant"/>
    </font>
    <font>
      <sz val="9"/>
      <color theme="0"/>
      <name val="Assistant"/>
    </font>
    <font>
      <sz val="12"/>
      <color theme="0" tint="-0.499984740745262"/>
      <name val="Assistant"/>
    </font>
    <font>
      <sz val="10"/>
      <color theme="0" tint="-0.499984740745262"/>
      <name val="Arial"/>
      <family val="2"/>
    </font>
    <font>
      <sz val="11"/>
      <color rgb="FF202222"/>
      <name val="Assistant"/>
    </font>
    <font>
      <sz val="12"/>
      <color theme="0"/>
      <name val="Calibri"/>
      <family val="2"/>
      <scheme val="minor"/>
    </font>
    <font>
      <i/>
      <sz val="12"/>
      <color theme="1"/>
      <name val="Gill Sans"/>
    </font>
    <font>
      <sz val="8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theme="0" tint="-0.34998626667073579"/>
      <name val="Calibri"/>
      <family val="2"/>
      <scheme val="minor"/>
    </font>
    <font>
      <sz val="9"/>
      <color theme="0" tint="-0.34998626667073579"/>
      <name val="Papyrus Condensed"/>
      <family val="2"/>
    </font>
    <font>
      <sz val="9"/>
      <color theme="0" tint="-0.34998626667073579"/>
      <name val="Lucida Grande"/>
      <family val="2"/>
    </font>
    <font>
      <sz val="10"/>
      <color rgb="FF00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rgb="FFF2FAFE"/>
        <bgColor rgb="FFF2FAFE"/>
      </patternFill>
    </fill>
    <fill>
      <patternFill patternType="solid">
        <fgColor rgb="FFF2F9FD"/>
        <bgColor rgb="FFF2F9FD"/>
      </patternFill>
    </fill>
    <fill>
      <patternFill patternType="solid">
        <fgColor rgb="FF8B01F3"/>
        <bgColor rgb="FF8B01F3"/>
      </patternFill>
    </fill>
    <fill>
      <patternFill patternType="solid">
        <fgColor rgb="FF9A68EA"/>
        <bgColor rgb="FF9A68EA"/>
      </patternFill>
    </fill>
    <fill>
      <patternFill patternType="solid">
        <fgColor rgb="FFF2F9FD"/>
        <bgColor rgb="FFF2FAFE"/>
      </patternFill>
    </fill>
    <fill>
      <patternFill patternType="solid">
        <fgColor rgb="FFF2F9FD"/>
        <bgColor indexed="64"/>
      </patternFill>
    </fill>
    <fill>
      <patternFill patternType="solid">
        <fgColor theme="4" tint="0.39997558519241921"/>
        <bgColor rgb="FFF2FAFE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2FAFE"/>
      </patternFill>
    </fill>
    <fill>
      <patternFill patternType="solid">
        <fgColor theme="0" tint="-4.9989318521683403E-2"/>
        <bgColor rgb="FFF2FAFE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8B01F3"/>
        <bgColor rgb="FFF2FAFE"/>
      </patternFill>
    </fill>
    <fill>
      <patternFill patternType="solid">
        <fgColor rgb="FF9A68EA"/>
        <bgColor rgb="FFF2FAFE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 tint="-0.499984740745262"/>
        <bgColor rgb="FFF2FAFE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2FAFE"/>
        <bgColor indexed="64"/>
      </patternFill>
    </fill>
    <fill>
      <patternFill patternType="solid">
        <fgColor rgb="FF8B01F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theme="8" tint="0.79998168889431442"/>
        <bgColor rgb="FFF2FAFE"/>
      </patternFill>
    </fill>
  </fills>
  <borders count="123">
    <border>
      <left/>
      <right/>
      <top/>
      <bottom/>
      <diagonal/>
    </border>
    <border>
      <left style="thin">
        <color rgb="FFF2FAFE"/>
      </left>
      <right style="thin">
        <color rgb="FFF2FAFE"/>
      </right>
      <top style="thin">
        <color rgb="FFF2FAFE"/>
      </top>
      <bottom style="thin">
        <color rgb="FFF2FAFE"/>
      </bottom>
      <diagonal/>
    </border>
    <border>
      <left/>
      <right style="thin">
        <color rgb="FFF2F9FD"/>
      </right>
      <top/>
      <bottom/>
      <diagonal/>
    </border>
    <border>
      <left style="thin">
        <color rgb="FFF2FAFE"/>
      </left>
      <right/>
      <top style="thin">
        <color rgb="FFF2FAFE"/>
      </top>
      <bottom style="thin">
        <color rgb="FFF2FAFE"/>
      </bottom>
      <diagonal/>
    </border>
    <border>
      <left style="thin">
        <color rgb="FF8B01F3"/>
      </left>
      <right style="thin">
        <color rgb="FF8B01F3"/>
      </right>
      <top style="thin">
        <color rgb="FF8B01F3"/>
      </top>
      <bottom style="thin">
        <color rgb="FF8B01F3"/>
      </bottom>
      <diagonal/>
    </border>
    <border>
      <left/>
      <right/>
      <top/>
      <bottom/>
      <diagonal/>
    </border>
    <border>
      <left style="thin">
        <color rgb="FFF2FAFE"/>
      </left>
      <right style="thin">
        <color rgb="FFF2FAFE"/>
      </right>
      <top style="thin">
        <color rgb="FFF2FAFE"/>
      </top>
      <bottom/>
      <diagonal/>
    </border>
    <border>
      <left style="thin">
        <color rgb="FFF2FAFE"/>
      </left>
      <right style="thin">
        <color rgb="FFF2FAFE"/>
      </right>
      <top style="thin">
        <color rgb="FFF2FAFE"/>
      </top>
      <bottom/>
      <diagonal/>
    </border>
    <border>
      <left/>
      <right style="thin">
        <color rgb="FFF2FAFE"/>
      </right>
      <top style="thin">
        <color rgb="FFF2FAFE"/>
      </top>
      <bottom style="thin">
        <color rgb="FFF2FAFE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hair">
        <color rgb="FF8B01F3"/>
      </left>
      <right style="hair">
        <color rgb="FF8B01F3"/>
      </right>
      <top style="hair">
        <color rgb="FF8B01F3"/>
      </top>
      <bottom style="hair">
        <color rgb="FF8B01F3"/>
      </bottom>
      <diagonal/>
    </border>
    <border>
      <left/>
      <right/>
      <top/>
      <bottom/>
      <diagonal/>
    </border>
    <border>
      <left style="thin">
        <color rgb="FFF2F9FD"/>
      </left>
      <right style="thin">
        <color rgb="FFF2F9FD"/>
      </right>
      <top style="thin">
        <color rgb="FFF2F9FD"/>
      </top>
      <bottom style="thin">
        <color rgb="FFF2F9FD"/>
      </bottom>
      <diagonal/>
    </border>
    <border>
      <left/>
      <right/>
      <top/>
      <bottom/>
      <diagonal/>
    </border>
    <border>
      <left style="hair">
        <color rgb="FFF2F9FD"/>
      </left>
      <right/>
      <top style="hair">
        <color rgb="FFF2F9FD"/>
      </top>
      <bottom style="hair">
        <color rgb="FFF2F9FD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B738F4"/>
      </left>
      <right style="hair">
        <color rgb="FFB738F4"/>
      </right>
      <top style="hair">
        <color rgb="FFB738F4"/>
      </top>
      <bottom style="hair">
        <color rgb="FFB738F4"/>
      </bottom>
      <diagonal/>
    </border>
    <border>
      <left/>
      <right/>
      <top/>
      <bottom/>
      <diagonal/>
    </border>
    <border>
      <left style="thin">
        <color rgb="FFF2FAFE"/>
      </left>
      <right/>
      <top/>
      <bottom/>
      <diagonal/>
    </border>
    <border>
      <left/>
      <right/>
      <top/>
      <bottom/>
      <diagonal/>
    </border>
    <border>
      <left/>
      <right style="thin">
        <color rgb="FFF2FAFE"/>
      </right>
      <top/>
      <bottom/>
      <diagonal/>
    </border>
    <border>
      <left style="thin">
        <color rgb="FFF2FAFE"/>
      </left>
      <right/>
      <top/>
      <bottom style="thin">
        <color rgb="FFF2FAFE"/>
      </bottom>
      <diagonal/>
    </border>
    <border>
      <left/>
      <right/>
      <top/>
      <bottom style="thin">
        <color rgb="FFF2FAFE"/>
      </bottom>
      <diagonal/>
    </border>
    <border>
      <left/>
      <right style="thin">
        <color rgb="FFF2FAFE"/>
      </right>
      <top/>
      <bottom style="thin">
        <color rgb="FFF2FAFE"/>
      </bottom>
      <diagonal/>
    </border>
    <border>
      <left style="thin">
        <color rgb="FFF2FAFE"/>
      </left>
      <right/>
      <top style="thin">
        <color rgb="FFF2FAFE"/>
      </top>
      <bottom/>
      <diagonal/>
    </border>
    <border>
      <left/>
      <right style="thin">
        <color rgb="FFF2FAFE"/>
      </right>
      <top style="thin">
        <color rgb="FFF2FAFE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Dashed">
        <color theme="8" tint="-0.249977111117893"/>
      </left>
      <right style="mediumDashed">
        <color theme="8" tint="-0.249977111117893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/>
      <top style="thin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F2FAFE"/>
      </left>
      <right style="thin">
        <color rgb="FFF2FAFE"/>
      </right>
      <top/>
      <bottom style="thin">
        <color rgb="FFF2FAFE"/>
      </bottom>
      <diagonal/>
    </border>
    <border>
      <left style="thin">
        <color theme="5"/>
      </left>
      <right style="thin">
        <color theme="5"/>
      </right>
      <top style="thin">
        <color theme="5"/>
      </top>
      <bottom/>
      <diagonal/>
    </border>
    <border>
      <left/>
      <right/>
      <top style="thin">
        <color rgb="FFF2FAFE"/>
      </top>
      <bottom style="thin">
        <color rgb="FFF2FAFE"/>
      </bottom>
      <diagonal/>
    </border>
    <border>
      <left style="mediumDashed">
        <color rgb="FFFF6600"/>
      </left>
      <right/>
      <top style="mediumDashed">
        <color rgb="FFFF6600"/>
      </top>
      <bottom style="mediumDashed">
        <color rgb="FFFF6600"/>
      </bottom>
      <diagonal/>
    </border>
    <border>
      <left/>
      <right/>
      <top style="mediumDashed">
        <color rgb="FFFF6600"/>
      </top>
      <bottom style="mediumDashed">
        <color rgb="FFFF6600"/>
      </bottom>
      <diagonal/>
    </border>
    <border>
      <left/>
      <right style="mediumDashed">
        <color rgb="FFFF6600"/>
      </right>
      <top style="mediumDashed">
        <color rgb="FFFF6600"/>
      </top>
      <bottom style="mediumDashed">
        <color rgb="FFFF6600"/>
      </bottom>
      <diagonal/>
    </border>
    <border>
      <left style="thin">
        <color theme="5"/>
      </left>
      <right style="thin">
        <color theme="5"/>
      </right>
      <top/>
      <bottom style="thin">
        <color theme="5"/>
      </bottom>
      <diagonal/>
    </border>
    <border>
      <left style="thin">
        <color theme="5"/>
      </left>
      <right/>
      <top style="mediumDashed">
        <color rgb="FFFF6600"/>
      </top>
      <bottom style="thin">
        <color theme="5"/>
      </bottom>
      <diagonal/>
    </border>
    <border>
      <left style="mediumDashed">
        <color theme="8" tint="-0.249977111117893"/>
      </left>
      <right style="mediumDashed">
        <color theme="8" tint="-0.249977111117893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medium">
        <color rgb="FF000000"/>
      </right>
      <top style="thick">
        <color rgb="FF000000"/>
      </top>
      <bottom/>
      <diagonal/>
    </border>
    <border>
      <left/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mediumDashed">
        <color theme="8" tint="-0.249977111117893"/>
      </right>
      <top style="thick">
        <color rgb="FF000000"/>
      </top>
      <bottom/>
      <diagonal/>
    </border>
    <border>
      <left style="mediumDashed">
        <color theme="8" tint="-0.249977111117893"/>
      </left>
      <right style="mediumDashed">
        <color theme="8" tint="-0.249977111117893"/>
      </right>
      <top style="mediumDashed">
        <color theme="8" tint="-0.249977111117893"/>
      </top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Dashed">
        <color theme="8" tint="-0.249977111117893"/>
      </right>
      <top/>
      <bottom/>
      <diagonal/>
    </border>
    <border>
      <left style="mediumDashed">
        <color theme="8" tint="-0.249977111117893"/>
      </left>
      <right style="mediumDashed">
        <color theme="8" tint="-0.249977111117893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Dashed">
        <color theme="8" tint="-0.249977111117893"/>
      </right>
      <top/>
      <bottom style="thin">
        <color rgb="FF000000"/>
      </bottom>
      <diagonal/>
    </border>
    <border>
      <left style="mediumDashed">
        <color theme="8" tint="-0.249977111117893"/>
      </left>
      <right style="mediumDashed">
        <color theme="8" tint="-0.249977111117893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Dashed">
        <color theme="8" tint="-0.249977111117893"/>
      </left>
      <right style="mediumDashed">
        <color theme="8" tint="-0.249977111117893"/>
      </right>
      <top style="thin">
        <color rgb="FF000000"/>
      </top>
      <bottom/>
      <diagonal/>
    </border>
    <border>
      <left style="thin">
        <color theme="5"/>
      </left>
      <right/>
      <top/>
      <bottom/>
      <diagonal/>
    </border>
    <border>
      <left style="thin">
        <color theme="5"/>
      </left>
      <right/>
      <top/>
      <bottom style="thin">
        <color theme="5"/>
      </bottom>
      <diagonal/>
    </border>
    <border>
      <left/>
      <right style="thin">
        <color theme="5"/>
      </right>
      <top/>
      <bottom style="thin">
        <color theme="5"/>
      </bottom>
      <diagonal/>
    </border>
    <border>
      <left style="thin">
        <color theme="5"/>
      </left>
      <right/>
      <top style="thin">
        <color theme="5"/>
      </top>
      <bottom/>
      <diagonal/>
    </border>
    <border>
      <left style="hair">
        <color rgb="FF8B01F3"/>
      </left>
      <right/>
      <top style="hair">
        <color rgb="FF8B01F3"/>
      </top>
      <bottom style="hair">
        <color rgb="FF8B01F3"/>
      </bottom>
      <diagonal/>
    </border>
    <border>
      <left/>
      <right/>
      <top/>
      <bottom style="thin">
        <color theme="5"/>
      </bottom>
      <diagonal/>
    </border>
    <border>
      <left/>
      <right/>
      <top style="hair">
        <color rgb="FF8B01F3"/>
      </top>
      <bottom style="hair">
        <color rgb="FF8B01F3"/>
      </bottom>
      <diagonal/>
    </border>
    <border>
      <left/>
      <right style="thin">
        <color theme="5"/>
      </right>
      <top style="thin">
        <color theme="5"/>
      </top>
      <bottom/>
      <diagonal/>
    </border>
    <border>
      <left/>
      <right style="hair">
        <color rgb="FF8B01F3"/>
      </right>
      <top style="hair">
        <color rgb="FF8B01F3"/>
      </top>
      <bottom style="hair">
        <color rgb="FF8B01F3"/>
      </bottom>
      <diagonal/>
    </border>
    <border>
      <left style="medium">
        <color rgb="FF8B01F3"/>
      </left>
      <right style="medium">
        <color rgb="FF8B01F3"/>
      </right>
      <top/>
      <bottom style="thin">
        <color theme="5"/>
      </bottom>
      <diagonal/>
    </border>
    <border>
      <left style="medium">
        <color rgb="FF8B01F3"/>
      </left>
      <right style="medium">
        <color rgb="FF8B01F3"/>
      </right>
      <top style="thin">
        <color theme="5"/>
      </top>
      <bottom/>
      <diagonal/>
    </border>
    <border>
      <left style="medium">
        <color rgb="FF8B01F3"/>
      </left>
      <right style="medium">
        <color rgb="FF8B01F3"/>
      </right>
      <top style="hair">
        <color rgb="FF8B01F3"/>
      </top>
      <bottom style="hair">
        <color rgb="FF8B01F3"/>
      </bottom>
      <diagonal/>
    </border>
    <border>
      <left style="medium">
        <color rgb="FF8B01F3"/>
      </left>
      <right style="thin">
        <color theme="5"/>
      </right>
      <top/>
      <bottom style="thin">
        <color theme="5"/>
      </bottom>
      <diagonal/>
    </border>
    <border>
      <left style="thin">
        <color theme="5"/>
      </left>
      <right style="medium">
        <color rgb="FF8B01F3"/>
      </right>
      <top/>
      <bottom style="thin">
        <color theme="5"/>
      </bottom>
      <diagonal/>
    </border>
    <border>
      <left style="medium">
        <color rgb="FF8B01F3"/>
      </left>
      <right style="thin">
        <color theme="5"/>
      </right>
      <top style="thin">
        <color theme="5"/>
      </top>
      <bottom/>
      <diagonal/>
    </border>
    <border>
      <left style="thin">
        <color theme="5"/>
      </left>
      <right style="medium">
        <color rgb="FF8B01F3"/>
      </right>
      <top style="thin">
        <color theme="5"/>
      </top>
      <bottom/>
      <diagonal/>
    </border>
    <border>
      <left style="medium">
        <color rgb="FF8B01F3"/>
      </left>
      <right style="hair">
        <color rgb="FF8B01F3"/>
      </right>
      <top style="hair">
        <color rgb="FF8B01F3"/>
      </top>
      <bottom style="hair">
        <color rgb="FF8B01F3"/>
      </bottom>
      <diagonal/>
    </border>
    <border>
      <left style="hair">
        <color rgb="FF8B01F3"/>
      </left>
      <right style="medium">
        <color rgb="FF8B01F3"/>
      </right>
      <top style="hair">
        <color rgb="FF8B01F3"/>
      </top>
      <bottom style="hair">
        <color rgb="FF8B01F3"/>
      </bottom>
      <diagonal/>
    </border>
    <border>
      <left style="medium">
        <color rgb="FF8B01F3"/>
      </left>
      <right/>
      <top/>
      <bottom/>
      <diagonal/>
    </border>
    <border>
      <left/>
      <right style="medium">
        <color rgb="FF8B01F3"/>
      </right>
      <top/>
      <bottom/>
      <diagonal/>
    </border>
    <border>
      <left style="thin">
        <color theme="5"/>
      </left>
      <right style="medium">
        <color rgb="FF8B01F3"/>
      </right>
      <top/>
      <bottom/>
      <diagonal/>
    </border>
    <border>
      <left/>
      <right/>
      <top style="thick">
        <color rgb="FF000000"/>
      </top>
      <bottom style="thin">
        <color rgb="FF000000"/>
      </bottom>
      <diagonal/>
    </border>
    <border>
      <left style="medium">
        <color rgb="FF000000"/>
      </left>
      <right/>
      <top style="thick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rgb="FFF2FAFE"/>
      </top>
      <bottom/>
      <diagonal/>
    </border>
    <border>
      <left style="medium">
        <color rgb="FF8B01F3"/>
      </left>
      <right style="thin">
        <color theme="5"/>
      </right>
      <top style="mediumDashed">
        <color rgb="FFFF6600"/>
      </top>
      <bottom style="thin">
        <color theme="5"/>
      </bottom>
      <diagonal/>
    </border>
    <border>
      <left style="thin">
        <color theme="5"/>
      </left>
      <right style="medium">
        <color rgb="FF8B01F3"/>
      </right>
      <top style="mediumDashed">
        <color rgb="FFFF6600"/>
      </top>
      <bottom style="thin">
        <color theme="5"/>
      </bottom>
      <diagonal/>
    </border>
    <border>
      <left style="medium">
        <color rgb="FF8B01F3"/>
      </left>
      <right style="thin">
        <color theme="5"/>
      </right>
      <top style="thin">
        <color theme="5"/>
      </top>
      <bottom style="hair">
        <color rgb="FF8B01F3"/>
      </bottom>
      <diagonal/>
    </border>
    <border>
      <left style="thin">
        <color theme="5"/>
      </left>
      <right style="medium">
        <color rgb="FF8B01F3"/>
      </right>
      <top style="thin">
        <color theme="5"/>
      </top>
      <bottom style="hair">
        <color rgb="FF8B01F3"/>
      </bottom>
      <diagonal/>
    </border>
    <border>
      <left style="thin">
        <color rgb="FFF2FAFE"/>
      </left>
      <right style="hair">
        <color auto="1"/>
      </right>
      <top style="mediumDashed">
        <color rgb="FFFF6600"/>
      </top>
      <bottom/>
      <diagonal/>
    </border>
    <border>
      <left style="hair">
        <color auto="1"/>
      </left>
      <right style="hair">
        <color auto="1"/>
      </right>
      <top style="mediumDashed">
        <color rgb="FFFF6600"/>
      </top>
      <bottom/>
      <diagonal/>
    </border>
    <border>
      <left style="hair">
        <color auto="1"/>
      </left>
      <right style="thin">
        <color rgb="FFF2FAFE"/>
      </right>
      <top style="mediumDashed">
        <color rgb="FFFF6600"/>
      </top>
      <bottom/>
      <diagonal/>
    </border>
    <border>
      <left style="thin">
        <color rgb="FFF2FAFE"/>
      </left>
      <right style="hair">
        <color auto="1"/>
      </right>
      <top/>
      <bottom style="hair">
        <color rgb="FF8B01F3"/>
      </bottom>
      <diagonal/>
    </border>
    <border>
      <left style="hair">
        <color auto="1"/>
      </left>
      <right style="hair">
        <color auto="1"/>
      </right>
      <top/>
      <bottom style="hair">
        <color rgb="FF8B01F3"/>
      </bottom>
      <diagonal/>
    </border>
    <border>
      <left style="hair">
        <color auto="1"/>
      </left>
      <right style="thin">
        <color rgb="FFF2FAFE"/>
      </right>
      <top/>
      <bottom style="hair">
        <color rgb="FF8B01F3"/>
      </bottom>
      <diagonal/>
    </border>
  </borders>
  <cellStyleXfs count="93">
    <xf numFmtId="0" fontId="0" fillId="0" borderId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0" borderId="2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" fillId="0" borderId="2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</cellStyleXfs>
  <cellXfs count="347">
    <xf numFmtId="0" fontId="0" fillId="0" borderId="0" xfId="0" applyFont="1" applyAlignment="1"/>
    <xf numFmtId="0" fontId="5" fillId="3" borderId="0" xfId="0" applyFont="1" applyFill="1"/>
    <xf numFmtId="0" fontId="5" fillId="3" borderId="2" xfId="0" applyFont="1" applyFill="1" applyBorder="1"/>
    <xf numFmtId="164" fontId="6" fillId="2" borderId="4" xfId="0" applyNumberFormat="1" applyFont="1" applyFill="1" applyBorder="1" applyAlignment="1">
      <alignment horizontal="center"/>
    </xf>
    <xf numFmtId="49" fontId="6" fillId="2" borderId="4" xfId="0" applyNumberFormat="1" applyFont="1" applyFill="1" applyBorder="1" applyAlignment="1">
      <alignment horizontal="center"/>
    </xf>
    <xf numFmtId="0" fontId="8" fillId="2" borderId="1" xfId="0" applyFont="1" applyFill="1" applyBorder="1"/>
    <xf numFmtId="0" fontId="8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vertical="center" wrapText="1"/>
    </xf>
    <xf numFmtId="0" fontId="9" fillId="4" borderId="7" xfId="0" applyFont="1" applyFill="1" applyBorder="1" applyAlignment="1">
      <alignment horizontal="center" vertical="top" wrapText="1"/>
    </xf>
    <xf numFmtId="0" fontId="10" fillId="2" borderId="8" xfId="0" applyFont="1" applyFill="1" applyBorder="1"/>
    <xf numFmtId="0" fontId="11" fillId="5" borderId="9" xfId="0" applyFont="1" applyFill="1" applyBorder="1" applyAlignment="1">
      <alignment horizontal="center" vertical="center" wrapText="1"/>
    </xf>
    <xf numFmtId="0" fontId="11" fillId="5" borderId="10" xfId="0" applyFont="1" applyFill="1" applyBorder="1" applyAlignment="1">
      <alignment horizontal="center" vertical="center" wrapText="1"/>
    </xf>
    <xf numFmtId="0" fontId="12" fillId="5" borderId="10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/>
    </xf>
    <xf numFmtId="0" fontId="14" fillId="3" borderId="1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left"/>
    </xf>
    <xf numFmtId="0" fontId="8" fillId="2" borderId="6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horizontal="center" vertical="top" wrapText="1"/>
    </xf>
    <xf numFmtId="0" fontId="13" fillId="4" borderId="3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center" vertical="center"/>
    </xf>
    <xf numFmtId="0" fontId="0" fillId="7" borderId="0" xfId="0" applyFont="1" applyFill="1" applyAlignment="1"/>
    <xf numFmtId="0" fontId="12" fillId="5" borderId="10" xfId="0" quotePrefix="1" applyFont="1" applyFill="1" applyBorder="1" applyAlignment="1">
      <alignment horizontal="center" vertical="center" wrapText="1"/>
    </xf>
    <xf numFmtId="0" fontId="24" fillId="4" borderId="7" xfId="0" applyFont="1" applyFill="1" applyBorder="1" applyAlignment="1">
      <alignment horizontal="center" vertical="top" wrapText="1"/>
    </xf>
    <xf numFmtId="0" fontId="25" fillId="5" borderId="10" xfId="0" quotePrefix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right" vertical="center"/>
    </xf>
    <xf numFmtId="0" fontId="7" fillId="6" borderId="3" xfId="0" applyFont="1" applyFill="1" applyBorder="1" applyAlignment="1">
      <alignment horizontal="right" vertical="center"/>
    </xf>
    <xf numFmtId="0" fontId="0" fillId="0" borderId="0" xfId="0" applyFont="1" applyAlignment="1"/>
    <xf numFmtId="0" fontId="8" fillId="2" borderId="1" xfId="0" applyFont="1" applyFill="1" applyBorder="1" applyAlignment="1">
      <alignment vertical="center"/>
    </xf>
    <xf numFmtId="0" fontId="8" fillId="8" borderId="1" xfId="0" applyFont="1" applyFill="1" applyBorder="1"/>
    <xf numFmtId="0" fontId="8" fillId="8" borderId="1" xfId="0" applyFont="1" applyFill="1" applyBorder="1" applyAlignment="1">
      <alignment horizontal="center" vertical="center" wrapText="1"/>
    </xf>
    <xf numFmtId="0" fontId="0" fillId="9" borderId="0" xfId="0" applyFont="1" applyFill="1" applyAlignment="1"/>
    <xf numFmtId="0" fontId="30" fillId="0" borderId="31" xfId="5" applyFont="1" applyBorder="1" applyAlignment="1">
      <alignment horizontal="justify" vertical="center" wrapText="1"/>
    </xf>
    <xf numFmtId="0" fontId="30" fillId="0" borderId="33" xfId="5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8" fillId="2" borderId="7" xfId="0" applyFont="1" applyFill="1" applyBorder="1" applyAlignment="1">
      <alignment horizontal="center" vertical="center" wrapText="1"/>
    </xf>
    <xf numFmtId="0" fontId="8" fillId="2" borderId="7" xfId="0" applyFont="1" applyFill="1" applyBorder="1"/>
    <xf numFmtId="0" fontId="8" fillId="8" borderId="25" xfId="0" applyFont="1" applyFill="1" applyBorder="1" applyAlignment="1">
      <alignment horizontal="center" vertical="center" wrapText="1"/>
    </xf>
    <xf numFmtId="0" fontId="42" fillId="2" borderId="51" xfId="0" applyFont="1" applyFill="1" applyBorder="1" applyAlignment="1">
      <alignment horizontal="center" vertical="center" wrapText="1"/>
    </xf>
    <xf numFmtId="0" fontId="42" fillId="13" borderId="51" xfId="0" applyFont="1" applyFill="1" applyBorder="1" applyAlignment="1">
      <alignment horizontal="center" vertical="center" wrapText="1"/>
    </xf>
    <xf numFmtId="0" fontId="42" fillId="14" borderId="51" xfId="0" applyFont="1" applyFill="1" applyBorder="1" applyAlignment="1" applyProtection="1">
      <alignment horizontal="center" vertical="center" wrapText="1"/>
    </xf>
    <xf numFmtId="0" fontId="8" fillId="2" borderId="50" xfId="0" applyFont="1" applyFill="1" applyBorder="1" applyAlignment="1">
      <alignment horizontal="center"/>
    </xf>
    <xf numFmtId="0" fontId="8" fillId="2" borderId="50" xfId="0" applyFont="1" applyFill="1" applyBorder="1"/>
    <xf numFmtId="0" fontId="8" fillId="2" borderId="50" xfId="0" applyFont="1" applyFill="1" applyBorder="1" applyAlignment="1">
      <alignment vertical="center"/>
    </xf>
    <xf numFmtId="0" fontId="8" fillId="8" borderId="50" xfId="0" applyFont="1" applyFill="1" applyBorder="1"/>
    <xf numFmtId="0" fontId="15" fillId="2" borderId="11" xfId="0" applyFont="1" applyFill="1" applyBorder="1"/>
    <xf numFmtId="0" fontId="8" fillId="2" borderId="11" xfId="0" applyFont="1" applyFill="1" applyBorder="1"/>
    <xf numFmtId="0" fontId="8" fillId="8" borderId="11" xfId="0" applyFont="1" applyFill="1" applyBorder="1"/>
    <xf numFmtId="0" fontId="47" fillId="15" borderId="26" xfId="0" applyFont="1" applyFill="1" applyBorder="1" applyAlignment="1">
      <alignment horizontal="center" vertical="center" wrapText="1"/>
    </xf>
    <xf numFmtId="0" fontId="47" fillId="15" borderId="7" xfId="0" applyFont="1" applyFill="1" applyBorder="1" applyAlignment="1">
      <alignment horizontal="center" vertical="center" wrapText="1"/>
    </xf>
    <xf numFmtId="0" fontId="48" fillId="16" borderId="8" xfId="0" applyFont="1" applyFill="1" applyBorder="1" applyAlignment="1">
      <alignment horizontal="center" vertical="center" wrapText="1"/>
    </xf>
    <xf numFmtId="0" fontId="49" fillId="16" borderId="1" xfId="0" applyFont="1" applyFill="1" applyBorder="1" applyAlignment="1">
      <alignment horizontal="center" vertical="center" wrapText="1"/>
    </xf>
    <xf numFmtId="0" fontId="45" fillId="17" borderId="2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/>
    </xf>
    <xf numFmtId="0" fontId="8" fillId="8" borderId="52" xfId="0" applyFont="1" applyFill="1" applyBorder="1"/>
    <xf numFmtId="0" fontId="8" fillId="2" borderId="7" xfId="0" applyFont="1" applyFill="1" applyBorder="1" applyAlignment="1">
      <alignment vertical="center"/>
    </xf>
    <xf numFmtId="0" fontId="40" fillId="18" borderId="19" xfId="0" applyFont="1" applyFill="1" applyBorder="1" applyAlignment="1">
      <alignment horizontal="center" vertical="center" wrapText="1"/>
    </xf>
    <xf numFmtId="0" fontId="40" fillId="18" borderId="20" xfId="0" applyFont="1" applyFill="1" applyBorder="1" applyAlignment="1">
      <alignment horizontal="center" vertical="center" wrapText="1"/>
    </xf>
    <xf numFmtId="0" fontId="40" fillId="18" borderId="21" xfId="0" applyFont="1" applyFill="1" applyBorder="1" applyAlignment="1">
      <alignment horizontal="center" vertical="center" wrapText="1"/>
    </xf>
    <xf numFmtId="0" fontId="27" fillId="12" borderId="56" xfId="0" applyFont="1" applyFill="1" applyBorder="1" applyAlignment="1">
      <alignment horizontal="center" vertical="center" wrapText="1"/>
    </xf>
    <xf numFmtId="0" fontId="27" fillId="12" borderId="56" xfId="0" applyFont="1" applyFill="1" applyBorder="1" applyAlignment="1">
      <alignment horizontal="center" vertical="center"/>
    </xf>
    <xf numFmtId="0" fontId="41" fillId="14" borderId="56" xfId="0" applyFont="1" applyFill="1" applyBorder="1" applyAlignment="1">
      <alignment horizontal="center" vertical="center"/>
    </xf>
    <xf numFmtId="0" fontId="43" fillId="0" borderId="50" xfId="0" applyFont="1" applyFill="1" applyBorder="1"/>
    <xf numFmtId="0" fontId="43" fillId="0" borderId="1" xfId="0" applyFont="1" applyFill="1" applyBorder="1"/>
    <xf numFmtId="0" fontId="44" fillId="0" borderId="0" xfId="0" applyFont="1" applyFill="1" applyAlignment="1"/>
    <xf numFmtId="0" fontId="43" fillId="20" borderId="7" xfId="0" applyFont="1" applyFill="1" applyBorder="1"/>
    <xf numFmtId="0" fontId="43" fillId="20" borderId="20" xfId="0" applyFont="1" applyFill="1" applyBorder="1"/>
    <xf numFmtId="0" fontId="43" fillId="20" borderId="20" xfId="0" applyFont="1" applyFill="1" applyBorder="1" applyAlignment="1">
      <alignment horizontal="center" vertical="center" wrapText="1"/>
    </xf>
    <xf numFmtId="0" fontId="43" fillId="20" borderId="11" xfId="0" applyFont="1" applyFill="1" applyBorder="1"/>
    <xf numFmtId="0" fontId="8" fillId="0" borderId="1" xfId="0" applyFont="1" applyFill="1" applyBorder="1" applyAlignment="1">
      <alignment horizontal="center" vertical="center"/>
    </xf>
    <xf numFmtId="0" fontId="8" fillId="0" borderId="5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8" fillId="20" borderId="1" xfId="0" applyFont="1" applyFill="1" applyBorder="1" applyAlignment="1">
      <alignment horizontal="center" vertical="center"/>
    </xf>
    <xf numFmtId="0" fontId="8" fillId="20" borderId="3" xfId="0" applyFont="1" applyFill="1" applyBorder="1" applyAlignment="1">
      <alignment horizontal="center" vertical="center"/>
    </xf>
    <xf numFmtId="0" fontId="8" fillId="20" borderId="1" xfId="0" applyFont="1" applyFill="1" applyBorder="1" applyAlignment="1">
      <alignment horizontal="center" vertical="center" wrapText="1"/>
    </xf>
    <xf numFmtId="0" fontId="8" fillId="20" borderId="7" xfId="0" applyFont="1" applyFill="1" applyBorder="1" applyAlignment="1">
      <alignment horizontal="center" vertical="center" wrapText="1"/>
    </xf>
    <xf numFmtId="0" fontId="8" fillId="20" borderId="11" xfId="0" applyFont="1" applyFill="1" applyBorder="1" applyAlignment="1">
      <alignment horizontal="center" vertical="center"/>
    </xf>
    <xf numFmtId="0" fontId="0" fillId="21" borderId="20" xfId="0" applyFont="1" applyFill="1" applyBorder="1" applyAlignment="1"/>
    <xf numFmtId="0" fontId="30" fillId="21" borderId="11" xfId="0" applyFont="1" applyFill="1" applyBorder="1" applyAlignment="1" applyProtection="1">
      <alignment horizontal="center" vertical="center" wrapText="1"/>
      <protection locked="0"/>
    </xf>
    <xf numFmtId="0" fontId="0" fillId="21" borderId="0" xfId="0" applyFont="1" applyFill="1" applyAlignment="1"/>
    <xf numFmtId="0" fontId="27" fillId="11" borderId="57" xfId="0" applyFont="1" applyFill="1" applyBorder="1" applyAlignment="1" applyProtection="1">
      <alignment vertical="center" wrapText="1"/>
    </xf>
    <xf numFmtId="0" fontId="41" fillId="11" borderId="57" xfId="0" applyFont="1" applyFill="1" applyBorder="1" applyAlignment="1">
      <alignment vertical="center"/>
    </xf>
    <xf numFmtId="0" fontId="41" fillId="11" borderId="57" xfId="0" applyFont="1" applyFill="1" applyBorder="1" applyAlignment="1">
      <alignment vertical="center" wrapText="1"/>
    </xf>
    <xf numFmtId="0" fontId="46" fillId="19" borderId="53" xfId="0" applyFont="1" applyFill="1" applyBorder="1" applyAlignment="1">
      <alignment vertical="center"/>
    </xf>
    <xf numFmtId="0" fontId="46" fillId="19" borderId="54" xfId="0" applyFont="1" applyFill="1" applyBorder="1" applyAlignment="1">
      <alignment vertical="center"/>
    </xf>
    <xf numFmtId="0" fontId="46" fillId="19" borderId="55" xfId="0" applyFont="1" applyFill="1" applyBorder="1" applyAlignment="1">
      <alignment vertical="center"/>
    </xf>
    <xf numFmtId="0" fontId="0" fillId="21" borderId="11" xfId="0" applyFont="1" applyFill="1" applyBorder="1" applyAlignment="1">
      <alignment horizontal="center"/>
    </xf>
    <xf numFmtId="0" fontId="3" fillId="0" borderId="5" xfId="0" applyFont="1" applyFill="1" applyBorder="1"/>
    <xf numFmtId="0" fontId="3" fillId="0" borderId="12" xfId="0" applyFont="1" applyFill="1" applyBorder="1"/>
    <xf numFmtId="0" fontId="16" fillId="0" borderId="13" xfId="0" applyFont="1" applyFill="1" applyBorder="1" applyAlignment="1"/>
    <xf numFmtId="0" fontId="3" fillId="0" borderId="14" xfId="0" applyFont="1" applyFill="1" applyBorder="1"/>
    <xf numFmtId="0" fontId="0" fillId="0" borderId="0" xfId="0" applyFont="1" applyFill="1" applyAlignment="1"/>
    <xf numFmtId="0" fontId="6" fillId="0" borderId="15" xfId="0" applyFont="1" applyFill="1" applyBorder="1" applyAlignment="1">
      <alignment horizontal="right" vertical="center"/>
    </xf>
    <xf numFmtId="0" fontId="8" fillId="0" borderId="5" xfId="0" applyFont="1" applyFill="1" applyBorder="1" applyAlignment="1">
      <alignment vertical="center"/>
    </xf>
    <xf numFmtId="0" fontId="52" fillId="0" borderId="17" xfId="0" applyFont="1" applyFill="1" applyBorder="1" applyAlignment="1">
      <alignment horizontal="left" vertical="center" wrapText="1"/>
    </xf>
    <xf numFmtId="0" fontId="52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/>
    <xf numFmtId="0" fontId="6" fillId="0" borderId="13" xfId="0" applyFont="1" applyFill="1" applyBorder="1" applyAlignment="1">
      <alignment horizontal="left" vertical="center" wrapText="1"/>
    </xf>
    <xf numFmtId="0" fontId="17" fillId="0" borderId="13" xfId="0" applyFont="1" applyFill="1" applyBorder="1" applyAlignment="1">
      <alignment horizontal="right"/>
    </xf>
    <xf numFmtId="0" fontId="15" fillId="22" borderId="16" xfId="0" applyFont="1" applyFill="1" applyBorder="1" applyAlignment="1">
      <alignment horizontal="left" vertical="center" wrapText="1"/>
    </xf>
    <xf numFmtId="0" fontId="15" fillId="17" borderId="16" xfId="0" applyFont="1" applyFill="1" applyBorder="1" applyAlignment="1">
      <alignment horizontal="left" vertical="center" wrapText="1"/>
    </xf>
    <xf numFmtId="0" fontId="15" fillId="20" borderId="16" xfId="0" applyFont="1" applyFill="1" applyBorder="1" applyAlignment="1">
      <alignment horizontal="left" vertical="center" wrapText="1"/>
    </xf>
    <xf numFmtId="0" fontId="8" fillId="2" borderId="1" xfId="0" applyFont="1" applyFill="1" applyBorder="1" applyProtection="1"/>
    <xf numFmtId="0" fontId="8" fillId="8" borderId="1" xfId="0" applyFont="1" applyFill="1" applyBorder="1" applyProtection="1"/>
    <xf numFmtId="0" fontId="8" fillId="2" borderId="7" xfId="0" applyFont="1" applyFill="1" applyBorder="1" applyAlignment="1" applyProtection="1">
      <alignment horizontal="center" vertical="center" wrapText="1"/>
    </xf>
    <xf numFmtId="0" fontId="0" fillId="0" borderId="0" xfId="0" applyFont="1" applyAlignment="1" applyProtection="1"/>
    <xf numFmtId="0" fontId="8" fillId="2" borderId="1" xfId="0" applyFont="1" applyFill="1" applyBorder="1" applyAlignment="1" applyProtection="1">
      <alignment horizontal="center"/>
    </xf>
    <xf numFmtId="0" fontId="8" fillId="8" borderId="52" xfId="0" applyFont="1" applyFill="1" applyBorder="1" applyProtection="1"/>
    <xf numFmtId="0" fontId="11" fillId="5" borderId="9" xfId="0" applyFont="1" applyFill="1" applyBorder="1" applyAlignment="1" applyProtection="1">
      <alignment horizontal="center" vertical="center" wrapText="1"/>
    </xf>
    <xf numFmtId="0" fontId="11" fillId="5" borderId="10" xfId="0" applyFont="1" applyFill="1" applyBorder="1" applyAlignment="1" applyProtection="1">
      <alignment horizontal="center" vertical="center" wrapText="1"/>
    </xf>
    <xf numFmtId="0" fontId="25" fillId="5" borderId="10" xfId="0" quotePrefix="1" applyFont="1" applyFill="1" applyBorder="1" applyAlignment="1" applyProtection="1">
      <alignment horizontal="center" vertical="center" wrapText="1"/>
    </xf>
    <xf numFmtId="0" fontId="12" fillId="5" borderId="10" xfId="0" quotePrefix="1" applyFont="1" applyFill="1" applyBorder="1" applyAlignment="1" applyProtection="1">
      <alignment horizontal="center" vertical="center" wrapText="1"/>
    </xf>
    <xf numFmtId="0" fontId="12" fillId="5" borderId="10" xfId="0" applyFont="1" applyFill="1" applyBorder="1" applyAlignment="1" applyProtection="1">
      <alignment horizontal="center" vertical="center" wrapText="1"/>
    </xf>
    <xf numFmtId="0" fontId="48" fillId="16" borderId="8" xfId="0" applyFont="1" applyFill="1" applyBorder="1" applyAlignment="1" applyProtection="1">
      <alignment horizontal="center" vertical="center" wrapText="1"/>
    </xf>
    <xf numFmtId="0" fontId="49" fillId="16" borderId="1" xfId="0" applyFont="1" applyFill="1" applyBorder="1" applyAlignment="1" applyProtection="1">
      <alignment horizontal="center" vertical="center" wrapText="1"/>
    </xf>
    <xf numFmtId="0" fontId="50" fillId="20" borderId="1" xfId="0" applyFont="1" applyFill="1" applyBorder="1" applyAlignment="1" applyProtection="1">
      <alignment horizontal="center" vertical="center" wrapText="1"/>
    </xf>
    <xf numFmtId="0" fontId="8" fillId="8" borderId="1" xfId="0" applyFont="1" applyFill="1" applyBorder="1" applyAlignment="1" applyProtection="1">
      <alignment horizontal="center" vertical="center" wrapText="1"/>
    </xf>
    <xf numFmtId="0" fontId="24" fillId="4" borderId="7" xfId="0" applyFont="1" applyFill="1" applyBorder="1" applyAlignment="1" applyProtection="1">
      <alignment horizontal="center" vertical="top" wrapText="1"/>
    </xf>
    <xf numFmtId="0" fontId="9" fillId="4" borderId="7" xfId="0" applyFont="1" applyFill="1" applyBorder="1" applyAlignment="1" applyProtection="1">
      <alignment horizontal="center" vertical="top" wrapText="1"/>
    </xf>
    <xf numFmtId="0" fontId="47" fillId="15" borderId="26" xfId="0" applyFont="1" applyFill="1" applyBorder="1" applyAlignment="1" applyProtection="1">
      <alignment horizontal="center" vertical="center" wrapText="1"/>
    </xf>
    <xf numFmtId="0" fontId="47" fillId="15" borderId="7" xfId="0" applyFont="1" applyFill="1" applyBorder="1" applyAlignment="1" applyProtection="1">
      <alignment horizontal="center" vertical="center" wrapText="1"/>
    </xf>
    <xf numFmtId="0" fontId="50" fillId="20" borderId="7" xfId="0" applyFont="1" applyFill="1" applyBorder="1" applyAlignment="1" applyProtection="1">
      <alignment horizontal="center" vertical="center" wrapText="1"/>
    </xf>
    <xf numFmtId="0" fontId="8" fillId="8" borderId="25" xfId="0" applyFont="1" applyFill="1" applyBorder="1" applyAlignment="1" applyProtection="1">
      <alignment horizontal="center" vertical="center" wrapText="1"/>
    </xf>
    <xf numFmtId="0" fontId="50" fillId="20" borderId="11" xfId="0" applyFont="1" applyFill="1" applyBorder="1" applyAlignment="1" applyProtection="1">
      <alignment horizontal="center" vertical="center"/>
    </xf>
    <xf numFmtId="0" fontId="8" fillId="8" borderId="11" xfId="0" applyFont="1" applyFill="1" applyBorder="1" applyProtection="1"/>
    <xf numFmtId="0" fontId="43" fillId="20" borderId="11" xfId="0" applyFont="1" applyFill="1" applyBorder="1" applyProtection="1"/>
    <xf numFmtId="0" fontId="50" fillId="0" borderId="50" xfId="0" applyFont="1" applyFill="1" applyBorder="1" applyAlignment="1" applyProtection="1">
      <alignment horizontal="center" vertical="center"/>
    </xf>
    <xf numFmtId="0" fontId="43" fillId="0" borderId="50" xfId="0" applyFont="1" applyFill="1" applyBorder="1" applyProtection="1"/>
    <xf numFmtId="0" fontId="50" fillId="0" borderId="1" xfId="0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 applyProtection="1">
      <alignment vertical="center"/>
    </xf>
    <xf numFmtId="0" fontId="43" fillId="0" borderId="1" xfId="0" applyFont="1" applyFill="1" applyBorder="1" applyProtection="1"/>
    <xf numFmtId="0" fontId="51" fillId="0" borderId="0" xfId="0" applyFont="1" applyFill="1" applyAlignment="1" applyProtection="1">
      <alignment horizontal="center" vertical="center"/>
    </xf>
    <xf numFmtId="0" fontId="0" fillId="0" borderId="0" xfId="0" applyFont="1" applyAlignment="1" applyProtection="1">
      <alignment vertical="center"/>
    </xf>
    <xf numFmtId="0" fontId="0" fillId="9" borderId="0" xfId="0" applyFont="1" applyFill="1" applyAlignment="1" applyProtection="1"/>
    <xf numFmtId="0" fontId="44" fillId="0" borderId="0" xfId="0" applyFont="1" applyFill="1" applyAlignment="1" applyProtection="1"/>
    <xf numFmtId="0" fontId="14" fillId="3" borderId="11" xfId="0" applyFont="1" applyFill="1" applyBorder="1" applyAlignment="1" applyProtection="1">
      <alignment horizontal="center"/>
      <protection locked="0"/>
    </xf>
    <xf numFmtId="0" fontId="26" fillId="2" borderId="11" xfId="0" applyFont="1" applyFill="1" applyBorder="1" applyProtection="1">
      <protection locked="0"/>
    </xf>
    <xf numFmtId="0" fontId="8" fillId="2" borderId="11" xfId="0" applyFont="1" applyFill="1" applyBorder="1" applyAlignment="1" applyProtection="1">
      <alignment horizontal="center" vertical="center"/>
      <protection locked="0"/>
    </xf>
    <xf numFmtId="0" fontId="0" fillId="21" borderId="11" xfId="0" applyFont="1" applyFill="1" applyBorder="1" applyAlignment="1" applyProtection="1">
      <alignment horizontal="center" vertical="center"/>
      <protection locked="0"/>
    </xf>
    <xf numFmtId="0" fontId="27" fillId="21" borderId="11" xfId="0" applyFont="1" applyFill="1" applyBorder="1" applyAlignment="1" applyProtection="1">
      <alignment horizontal="center" vertical="center" wrapText="1"/>
      <protection locked="0"/>
    </xf>
    <xf numFmtId="0" fontId="28" fillId="21" borderId="11" xfId="0" applyFont="1" applyFill="1" applyBorder="1" applyAlignment="1" applyProtection="1">
      <alignment horizontal="center" vertical="center" wrapText="1"/>
      <protection locked="0"/>
    </xf>
    <xf numFmtId="0" fontId="29" fillId="21" borderId="11" xfId="0" applyFont="1" applyFill="1" applyBorder="1" applyAlignment="1" applyProtection="1">
      <alignment horizontal="center" vertical="center" wrapText="1"/>
      <protection locked="0"/>
    </xf>
    <xf numFmtId="0" fontId="13" fillId="4" borderId="3" xfId="0" applyFont="1" applyFill="1" applyBorder="1" applyAlignment="1" applyProtection="1">
      <alignment horizontal="center" vertical="center"/>
      <protection locked="0"/>
    </xf>
    <xf numFmtId="0" fontId="1" fillId="0" borderId="20" xfId="38"/>
    <xf numFmtId="0" fontId="32" fillId="0" borderId="20" xfId="38" applyFont="1" applyAlignment="1">
      <alignment horizontal="center" vertical="center"/>
    </xf>
    <xf numFmtId="0" fontId="34" fillId="0" borderId="20" xfId="38" applyFont="1" applyAlignment="1">
      <alignment horizontal="center" vertical="center"/>
    </xf>
    <xf numFmtId="0" fontId="38" fillId="0" borderId="29" xfId="38" applyFont="1" applyBorder="1" applyAlignment="1">
      <alignment horizontal="center" vertical="center" wrapText="1"/>
    </xf>
    <xf numFmtId="0" fontId="30" fillId="0" borderId="31" xfId="38" applyFont="1" applyBorder="1" applyAlignment="1" applyProtection="1">
      <alignment horizontal="justify" vertical="center" wrapText="1"/>
      <protection locked="0"/>
    </xf>
    <xf numFmtId="0" fontId="30" fillId="0" borderId="32" xfId="38" applyFont="1" applyBorder="1" applyAlignment="1" applyProtection="1">
      <alignment horizontal="center" vertical="center" wrapText="1"/>
      <protection locked="0"/>
    </xf>
    <xf numFmtId="0" fontId="30" fillId="0" borderId="33" xfId="38" applyFont="1" applyBorder="1" applyAlignment="1" applyProtection="1">
      <alignment horizontal="center" vertical="center" wrapText="1"/>
      <protection locked="0"/>
    </xf>
    <xf numFmtId="0" fontId="30" fillId="0" borderId="34" xfId="38" applyFont="1" applyBorder="1" applyAlignment="1" applyProtection="1">
      <alignment horizontal="center" vertical="center" wrapText="1"/>
      <protection locked="0"/>
    </xf>
    <xf numFmtId="0" fontId="30" fillId="0" borderId="31" xfId="38" applyFont="1" applyBorder="1" applyAlignment="1" applyProtection="1">
      <alignment horizontal="center" vertical="center" wrapText="1"/>
      <protection locked="0"/>
    </xf>
    <xf numFmtId="0" fontId="30" fillId="0" borderId="35" xfId="38" applyFont="1" applyBorder="1" applyAlignment="1" applyProtection="1">
      <alignment horizontal="center" vertical="center" wrapText="1"/>
      <protection locked="0"/>
    </xf>
    <xf numFmtId="0" fontId="30" fillId="0" borderId="82" xfId="38" applyFont="1" applyBorder="1" applyAlignment="1" applyProtection="1">
      <alignment horizontal="justify" vertical="center" wrapText="1"/>
      <protection locked="0"/>
    </xf>
    <xf numFmtId="0" fontId="30" fillId="0" borderId="83" xfId="38" applyFont="1" applyBorder="1" applyAlignment="1" applyProtection="1">
      <alignment horizontal="center" vertical="center" wrapText="1"/>
      <protection locked="0"/>
    </xf>
    <xf numFmtId="0" fontId="30" fillId="0" borderId="84" xfId="38" applyFont="1" applyBorder="1" applyAlignment="1" applyProtection="1">
      <alignment horizontal="center" vertical="center" wrapText="1"/>
      <protection locked="0"/>
    </xf>
    <xf numFmtId="0" fontId="30" fillId="0" borderId="82" xfId="38" applyFont="1" applyBorder="1" applyAlignment="1" applyProtection="1">
      <alignment horizontal="center" vertical="center" wrapText="1"/>
      <protection locked="0"/>
    </xf>
    <xf numFmtId="0" fontId="30" fillId="0" borderId="85" xfId="38" applyFont="1" applyBorder="1" applyAlignment="1" applyProtection="1">
      <alignment horizontal="center" vertical="center" wrapText="1"/>
      <protection locked="0"/>
    </xf>
    <xf numFmtId="0" fontId="43" fillId="9" borderId="11" xfId="0" applyFont="1" applyFill="1" applyBorder="1" applyProtection="1"/>
    <xf numFmtId="0" fontId="43" fillId="9" borderId="1" xfId="0" applyFont="1" applyFill="1" applyBorder="1" applyProtection="1"/>
    <xf numFmtId="0" fontId="44" fillId="9" borderId="0" xfId="0" applyFont="1" applyFill="1" applyAlignment="1" applyProtection="1"/>
    <xf numFmtId="0" fontId="0" fillId="21" borderId="90" xfId="0" applyFont="1" applyFill="1" applyBorder="1" applyAlignment="1" applyProtection="1">
      <alignment horizontal="center" vertical="center"/>
      <protection locked="0"/>
    </xf>
    <xf numFmtId="0" fontId="8" fillId="2" borderId="90" xfId="0" applyFont="1" applyFill="1" applyBorder="1" applyAlignment="1" applyProtection="1">
      <alignment horizontal="center" vertical="center"/>
      <protection locked="0"/>
    </xf>
    <xf numFmtId="0" fontId="27" fillId="21" borderId="90" xfId="0" applyFont="1" applyFill="1" applyBorder="1" applyAlignment="1" applyProtection="1">
      <alignment horizontal="center" vertical="center" wrapText="1"/>
      <protection locked="0"/>
    </xf>
    <xf numFmtId="0" fontId="29" fillId="21" borderId="90" xfId="0" applyFont="1" applyFill="1" applyBorder="1" applyAlignment="1" applyProtection="1">
      <alignment horizontal="center" vertical="center" wrapText="1"/>
      <protection locked="0"/>
    </xf>
    <xf numFmtId="0" fontId="30" fillId="21" borderId="90" xfId="0" applyFont="1" applyFill="1" applyBorder="1" applyAlignment="1" applyProtection="1">
      <alignment horizontal="center" vertical="center" wrapText="1"/>
      <protection locked="0"/>
    </xf>
    <xf numFmtId="0" fontId="28" fillId="21" borderId="90" xfId="0" applyFont="1" applyFill="1" applyBorder="1" applyAlignment="1" applyProtection="1">
      <alignment horizontal="center" vertical="center" wrapText="1"/>
      <protection locked="0"/>
    </xf>
    <xf numFmtId="0" fontId="27" fillId="12" borderId="91" xfId="0" applyFont="1" applyFill="1" applyBorder="1" applyAlignment="1" applyProtection="1">
      <alignment horizontal="center" vertical="center"/>
    </xf>
    <xf numFmtId="0" fontId="0" fillId="21" borderId="92" xfId="0" applyFont="1" applyFill="1" applyBorder="1" applyAlignment="1" applyProtection="1">
      <alignment horizontal="center" vertical="center"/>
      <protection locked="0"/>
    </xf>
    <xf numFmtId="0" fontId="8" fillId="2" borderId="92" xfId="0" applyFont="1" applyFill="1" applyBorder="1" applyAlignment="1" applyProtection="1">
      <alignment horizontal="center" vertical="center"/>
      <protection locked="0"/>
    </xf>
    <xf numFmtId="0" fontId="27" fillId="21" borderId="92" xfId="0" applyFont="1" applyFill="1" applyBorder="1" applyAlignment="1" applyProtection="1">
      <alignment horizontal="center" vertical="center" wrapText="1"/>
      <protection locked="0"/>
    </xf>
    <xf numFmtId="0" fontId="29" fillId="21" borderId="92" xfId="0" applyFont="1" applyFill="1" applyBorder="1" applyAlignment="1" applyProtection="1">
      <alignment horizontal="center" vertical="center" wrapText="1"/>
      <protection locked="0"/>
    </xf>
    <xf numFmtId="0" fontId="30" fillId="21" borderId="92" xfId="0" applyFont="1" applyFill="1" applyBorder="1" applyAlignment="1" applyProtection="1">
      <alignment horizontal="center" vertical="center" wrapText="1"/>
      <protection locked="0"/>
    </xf>
    <xf numFmtId="0" fontId="0" fillId="21" borderId="94" xfId="0" applyFont="1" applyFill="1" applyBorder="1" applyAlignment="1" applyProtection="1">
      <alignment horizontal="center" vertical="center"/>
      <protection locked="0"/>
    </xf>
    <xf numFmtId="0" fontId="28" fillId="21" borderId="94" xfId="0" applyFont="1" applyFill="1" applyBorder="1" applyAlignment="1" applyProtection="1">
      <alignment horizontal="center" vertical="center" wrapText="1"/>
      <protection locked="0"/>
    </xf>
    <xf numFmtId="0" fontId="29" fillId="21" borderId="94" xfId="0" applyFont="1" applyFill="1" applyBorder="1" applyAlignment="1" applyProtection="1">
      <alignment horizontal="center" vertical="center" wrapText="1"/>
      <protection locked="0"/>
    </xf>
    <xf numFmtId="0" fontId="30" fillId="21" borderId="94" xfId="0" applyFont="1" applyFill="1" applyBorder="1" applyAlignment="1" applyProtection="1">
      <alignment horizontal="center" vertical="center" wrapText="1"/>
      <protection locked="0"/>
    </xf>
    <xf numFmtId="0" fontId="0" fillId="0" borderId="20" xfId="0" applyFont="1" applyBorder="1" applyAlignment="1" applyProtection="1"/>
    <xf numFmtId="0" fontId="27" fillId="12" borderId="95" xfId="0" applyFont="1" applyFill="1" applyBorder="1" applyAlignment="1" applyProtection="1">
      <alignment horizontal="center" vertical="center" wrapText="1"/>
    </xf>
    <xf numFmtId="0" fontId="0" fillId="21" borderId="97" xfId="0" applyFont="1" applyFill="1" applyBorder="1" applyAlignment="1" applyProtection="1">
      <alignment horizontal="center" vertical="center"/>
      <protection locked="0"/>
    </xf>
    <xf numFmtId="0" fontId="8" fillId="2" borderId="97" xfId="0" applyFont="1" applyFill="1" applyBorder="1" applyAlignment="1" applyProtection="1">
      <alignment horizontal="center" vertical="center"/>
      <protection locked="0"/>
    </xf>
    <xf numFmtId="0" fontId="27" fillId="21" borderId="97" xfId="0" applyFont="1" applyFill="1" applyBorder="1" applyAlignment="1" applyProtection="1">
      <alignment horizontal="center" vertical="center" wrapText="1"/>
      <protection locked="0"/>
    </xf>
    <xf numFmtId="0" fontId="29" fillId="21" borderId="97" xfId="0" applyFont="1" applyFill="1" applyBorder="1" applyAlignment="1" applyProtection="1">
      <alignment horizontal="center" vertical="center" wrapText="1"/>
      <protection locked="0"/>
    </xf>
    <xf numFmtId="0" fontId="30" fillId="21" borderId="97" xfId="0" applyFont="1" applyFill="1" applyBorder="1" applyAlignment="1" applyProtection="1">
      <alignment horizontal="center" vertical="center" wrapText="1"/>
      <protection locked="0"/>
    </xf>
    <xf numFmtId="0" fontId="0" fillId="21" borderId="102" xfId="0" applyFont="1" applyFill="1" applyBorder="1" applyAlignment="1" applyProtection="1">
      <alignment horizontal="center" vertical="center"/>
      <protection locked="0"/>
    </xf>
    <xf numFmtId="0" fontId="0" fillId="21" borderId="103" xfId="0" applyFont="1" applyFill="1" applyBorder="1" applyAlignment="1" applyProtection="1">
      <alignment horizontal="center" vertical="center"/>
      <protection locked="0"/>
    </xf>
    <xf numFmtId="0" fontId="27" fillId="21" borderId="102" xfId="0" applyFont="1" applyFill="1" applyBorder="1" applyAlignment="1" applyProtection="1">
      <alignment horizontal="center" vertical="center" wrapText="1"/>
      <protection locked="0"/>
    </xf>
    <xf numFmtId="0" fontId="27" fillId="21" borderId="103" xfId="0" applyFont="1" applyFill="1" applyBorder="1" applyAlignment="1" applyProtection="1">
      <alignment horizontal="center" vertical="center" wrapText="1"/>
      <protection locked="0"/>
    </xf>
    <xf numFmtId="0" fontId="29" fillId="21" borderId="102" xfId="0" applyFont="1" applyFill="1" applyBorder="1" applyAlignment="1" applyProtection="1">
      <alignment horizontal="center" vertical="center" wrapText="1"/>
      <protection locked="0"/>
    </xf>
    <xf numFmtId="0" fontId="29" fillId="21" borderId="103" xfId="0" applyFont="1" applyFill="1" applyBorder="1" applyAlignment="1" applyProtection="1">
      <alignment horizontal="center" vertical="center" wrapText="1"/>
      <protection locked="0"/>
    </xf>
    <xf numFmtId="0" fontId="30" fillId="21" borderId="102" xfId="0" applyFont="1" applyFill="1" applyBorder="1" applyAlignment="1" applyProtection="1">
      <alignment horizontal="center" vertical="center" wrapText="1"/>
      <protection locked="0"/>
    </xf>
    <xf numFmtId="0" fontId="30" fillId="21" borderId="103" xfId="0" applyFont="1" applyFill="1" applyBorder="1" applyAlignment="1" applyProtection="1">
      <alignment horizontal="center" vertical="center" wrapText="1"/>
      <protection locked="0"/>
    </xf>
    <xf numFmtId="0" fontId="28" fillId="21" borderId="102" xfId="0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Alignment="1">
      <alignment horizontal="center"/>
    </xf>
    <xf numFmtId="0" fontId="0" fillId="23" borderId="0" xfId="0" applyFont="1" applyFill="1" applyAlignment="1">
      <alignment horizontal="center" vertical="center" wrapText="1"/>
    </xf>
    <xf numFmtId="0" fontId="35" fillId="0" borderId="20" xfId="38" applyFont="1" applyAlignment="1">
      <alignment horizontal="right" vertical="center"/>
    </xf>
    <xf numFmtId="0" fontId="38" fillId="24" borderId="29" xfId="38" applyFont="1" applyFill="1" applyBorder="1" applyAlignment="1">
      <alignment horizontal="center" vertical="center" wrapText="1"/>
    </xf>
    <xf numFmtId="0" fontId="30" fillId="24" borderId="31" xfId="38" applyFont="1" applyFill="1" applyBorder="1" applyAlignment="1" applyProtection="1">
      <alignment horizontal="justify" vertical="center" wrapText="1"/>
      <protection locked="0"/>
    </xf>
    <xf numFmtId="0" fontId="30" fillId="24" borderId="31" xfId="5" applyFont="1" applyFill="1" applyBorder="1" applyAlignment="1">
      <alignment horizontal="justify" vertical="center" wrapText="1"/>
    </xf>
    <xf numFmtId="0" fontId="30" fillId="24" borderId="32" xfId="38" applyFont="1" applyFill="1" applyBorder="1" applyAlignment="1" applyProtection="1">
      <alignment horizontal="center" vertical="center" wrapText="1"/>
      <protection locked="0"/>
    </xf>
    <xf numFmtId="0" fontId="30" fillId="24" borderId="33" xfId="5" applyFont="1" applyFill="1" applyBorder="1" applyAlignment="1">
      <alignment horizontal="center" vertical="center" wrapText="1"/>
    </xf>
    <xf numFmtId="0" fontId="30" fillId="24" borderId="33" xfId="38" applyFont="1" applyFill="1" applyBorder="1" applyAlignment="1" applyProtection="1">
      <alignment horizontal="center" vertical="center" wrapText="1"/>
      <protection locked="0"/>
    </xf>
    <xf numFmtId="0" fontId="30" fillId="24" borderId="34" xfId="38" applyFont="1" applyFill="1" applyBorder="1" applyAlignment="1" applyProtection="1">
      <alignment horizontal="center" vertical="center" wrapText="1"/>
      <protection locked="0"/>
    </xf>
    <xf numFmtId="0" fontId="30" fillId="24" borderId="31" xfId="38" applyFont="1" applyFill="1" applyBorder="1" applyAlignment="1" applyProtection="1">
      <alignment horizontal="center" vertical="center" wrapText="1"/>
      <protection locked="0"/>
    </xf>
    <xf numFmtId="0" fontId="30" fillId="24" borderId="35" xfId="38" applyFont="1" applyFill="1" applyBorder="1" applyAlignment="1" applyProtection="1">
      <alignment horizontal="center" vertical="center" wrapText="1"/>
      <protection locked="0"/>
    </xf>
    <xf numFmtId="0" fontId="38" fillId="24" borderId="37" xfId="38" applyFont="1" applyFill="1" applyBorder="1" applyAlignment="1">
      <alignment horizontal="center" vertical="center" wrapText="1"/>
    </xf>
    <xf numFmtId="0" fontId="30" fillId="24" borderId="38" xfId="38" applyFont="1" applyFill="1" applyBorder="1" applyAlignment="1" applyProtection="1">
      <alignment horizontal="justify" vertical="center" wrapText="1"/>
      <protection locked="0"/>
    </xf>
    <xf numFmtId="0" fontId="30" fillId="24" borderId="38" xfId="5" applyFont="1" applyFill="1" applyBorder="1" applyAlignment="1">
      <alignment horizontal="justify" vertical="center" wrapText="1"/>
    </xf>
    <xf numFmtId="0" fontId="30" fillId="24" borderId="39" xfId="38" applyFont="1" applyFill="1" applyBorder="1" applyAlignment="1" applyProtection="1">
      <alignment horizontal="center" vertical="center" wrapText="1"/>
      <protection locked="0"/>
    </xf>
    <xf numFmtId="0" fontId="30" fillId="24" borderId="40" xfId="5" applyFont="1" applyFill="1" applyBorder="1" applyAlignment="1">
      <alignment horizontal="center" vertical="center" wrapText="1"/>
    </xf>
    <xf numFmtId="0" fontId="30" fillId="24" borderId="40" xfId="38" applyFont="1" applyFill="1" applyBorder="1" applyAlignment="1" applyProtection="1">
      <alignment horizontal="center" vertical="center" wrapText="1"/>
      <protection locked="0"/>
    </xf>
    <xf numFmtId="0" fontId="30" fillId="24" borderId="41" xfId="38" applyFont="1" applyFill="1" applyBorder="1" applyAlignment="1" applyProtection="1">
      <alignment horizontal="center" vertical="center" wrapText="1"/>
      <protection locked="0"/>
    </xf>
    <xf numFmtId="0" fontId="30" fillId="24" borderId="38" xfId="38" applyFont="1" applyFill="1" applyBorder="1" applyAlignment="1" applyProtection="1">
      <alignment horizontal="center" vertical="center" wrapText="1"/>
      <protection locked="0"/>
    </xf>
    <xf numFmtId="0" fontId="30" fillId="24" borderId="58" xfId="38" applyFont="1" applyFill="1" applyBorder="1" applyAlignment="1" applyProtection="1">
      <alignment horizontal="center" vertical="center" wrapText="1"/>
      <protection locked="0"/>
    </xf>
    <xf numFmtId="0" fontId="53" fillId="20" borderId="20" xfId="38" applyFont="1" applyFill="1"/>
    <xf numFmtId="0" fontId="53" fillId="20" borderId="73" xfId="38" applyFont="1" applyFill="1" applyBorder="1"/>
    <xf numFmtId="0" fontId="59" fillId="20" borderId="33" xfId="38" applyFont="1" applyFill="1" applyBorder="1" applyAlignment="1">
      <alignment horizontal="center" vertical="center" wrapText="1"/>
    </xf>
    <xf numFmtId="0" fontId="59" fillId="20" borderId="78" xfId="38" applyFont="1" applyFill="1" applyBorder="1" applyAlignment="1">
      <alignment horizontal="center" vertical="center" wrapText="1"/>
    </xf>
    <xf numFmtId="0" fontId="0" fillId="0" borderId="0" xfId="0" applyFont="1" applyFill="1" applyAlignment="1" applyProtection="1"/>
    <xf numFmtId="164" fontId="6" fillId="0" borderId="4" xfId="0" applyNumberFormat="1" applyFont="1" applyFill="1" applyBorder="1" applyAlignment="1" applyProtection="1">
      <alignment horizontal="center"/>
      <protection locked="0"/>
    </xf>
    <xf numFmtId="49" fontId="6" fillId="0" borderId="4" xfId="0" applyNumberFormat="1" applyFont="1" applyFill="1" applyBorder="1" applyAlignment="1" applyProtection="1">
      <alignment horizontal="center"/>
      <protection locked="0"/>
    </xf>
    <xf numFmtId="0" fontId="8" fillId="0" borderId="1" xfId="0" applyFont="1" applyFill="1" applyBorder="1" applyProtection="1"/>
    <xf numFmtId="0" fontId="0" fillId="0" borderId="20" xfId="0" applyFont="1" applyFill="1" applyBorder="1" applyAlignment="1" applyProtection="1">
      <alignment horizontal="center" vertical="center" wrapText="1"/>
    </xf>
    <xf numFmtId="0" fontId="0" fillId="0" borderId="20" xfId="0" applyFont="1" applyFill="1" applyBorder="1" applyAlignment="1" applyProtection="1"/>
    <xf numFmtId="0" fontId="8" fillId="0" borderId="1" xfId="0" applyFont="1" applyFill="1" applyBorder="1" applyAlignment="1" applyProtection="1">
      <alignment horizontal="center"/>
    </xf>
    <xf numFmtId="0" fontId="43" fillId="0" borderId="20" xfId="0" applyFont="1" applyFill="1" applyBorder="1" applyProtection="1"/>
    <xf numFmtId="0" fontId="43" fillId="0" borderId="20" xfId="0" applyFont="1" applyFill="1" applyBorder="1" applyAlignment="1" applyProtection="1">
      <alignment horizontal="center" vertical="center" wrapText="1"/>
    </xf>
    <xf numFmtId="0" fontId="8" fillId="0" borderId="50" xfId="0" applyFont="1" applyFill="1" applyBorder="1" applyAlignment="1" applyProtection="1">
      <alignment horizontal="center"/>
    </xf>
    <xf numFmtId="0" fontId="8" fillId="0" borderId="50" xfId="0" applyFont="1" applyFill="1" applyBorder="1" applyProtection="1"/>
    <xf numFmtId="0" fontId="8" fillId="0" borderId="50" xfId="0" applyFont="1" applyFill="1" applyBorder="1" applyAlignment="1" applyProtection="1">
      <alignment vertical="center"/>
    </xf>
    <xf numFmtId="0" fontId="8" fillId="0" borderId="1" xfId="0" applyFont="1" applyFill="1" applyBorder="1" applyAlignment="1" applyProtection="1">
      <alignment vertical="center"/>
    </xf>
    <xf numFmtId="0" fontId="5" fillId="0" borderId="20" xfId="0" applyFont="1" applyFill="1" applyBorder="1" applyProtection="1"/>
    <xf numFmtId="0" fontId="8" fillId="0" borderId="23" xfId="0" applyFont="1" applyFill="1" applyBorder="1" applyProtection="1"/>
    <xf numFmtId="0" fontId="50" fillId="0" borderId="23" xfId="0" applyFont="1" applyFill="1" applyBorder="1" applyAlignment="1" applyProtection="1">
      <alignment horizontal="center" vertical="center"/>
    </xf>
    <xf numFmtId="0" fontId="8" fillId="0" borderId="20" xfId="0" applyFont="1" applyFill="1" applyBorder="1" applyAlignment="1" applyProtection="1">
      <alignment vertical="center"/>
    </xf>
    <xf numFmtId="0" fontId="8" fillId="0" borderId="20" xfId="0" applyFont="1" applyFill="1" applyBorder="1" applyAlignment="1" applyProtection="1">
      <alignment horizontal="center" vertical="center" wrapText="1"/>
    </xf>
    <xf numFmtId="0" fontId="8" fillId="0" borderId="20" xfId="0" applyFont="1" applyFill="1" applyBorder="1" applyProtection="1"/>
    <xf numFmtId="0" fontId="50" fillId="20" borderId="52" xfId="0" applyFont="1" applyFill="1" applyBorder="1" applyAlignment="1" applyProtection="1">
      <alignment horizontal="center" vertical="center"/>
    </xf>
    <xf numFmtId="0" fontId="8" fillId="0" borderId="52" xfId="0" applyFont="1" applyFill="1" applyBorder="1" applyAlignment="1" applyProtection="1">
      <alignment horizontal="center"/>
    </xf>
    <xf numFmtId="0" fontId="7" fillId="0" borderId="20" xfId="0" applyFont="1" applyFill="1" applyBorder="1" applyAlignment="1" applyProtection="1">
      <alignment horizontal="right" vertical="center"/>
    </xf>
    <xf numFmtId="0" fontId="8" fillId="0" borderId="23" xfId="0" applyFont="1" applyFill="1" applyBorder="1" applyAlignment="1" applyProtection="1">
      <alignment horizontal="center"/>
    </xf>
    <xf numFmtId="0" fontId="8" fillId="0" borderId="112" xfId="0" applyFont="1" applyFill="1" applyBorder="1" applyProtection="1"/>
    <xf numFmtId="0" fontId="8" fillId="0" borderId="20" xfId="0" applyFont="1" applyFill="1" applyBorder="1" applyAlignment="1" applyProtection="1">
      <alignment horizontal="center"/>
    </xf>
    <xf numFmtId="0" fontId="50" fillId="0" borderId="20" xfId="0" applyFont="1" applyFill="1" applyBorder="1" applyAlignment="1" applyProtection="1">
      <alignment horizontal="center" vertical="center"/>
    </xf>
    <xf numFmtId="0" fontId="42" fillId="25" borderId="51" xfId="0" applyFont="1" applyFill="1" applyBorder="1" applyAlignment="1" applyProtection="1">
      <alignment horizontal="center" vertical="center" wrapText="1"/>
    </xf>
    <xf numFmtId="0" fontId="42" fillId="25" borderId="89" xfId="0" applyFont="1" applyFill="1" applyBorder="1" applyAlignment="1" applyProtection="1">
      <alignment horizontal="center" vertical="center" wrapText="1"/>
    </xf>
    <xf numFmtId="0" fontId="42" fillId="25" borderId="96" xfId="0" applyFont="1" applyFill="1" applyBorder="1" applyAlignment="1" applyProtection="1">
      <alignment horizontal="center" vertical="center" wrapText="1"/>
    </xf>
    <xf numFmtId="0" fontId="42" fillId="25" borderId="115" xfId="0" applyFont="1" applyFill="1" applyBorder="1" applyAlignment="1" applyProtection="1">
      <alignment horizontal="center" vertical="center" wrapText="1"/>
    </xf>
    <xf numFmtId="0" fontId="42" fillId="25" borderId="116" xfId="0" applyFont="1" applyFill="1" applyBorder="1" applyAlignment="1" applyProtection="1">
      <alignment horizontal="center" vertical="center" wrapText="1"/>
    </xf>
    <xf numFmtId="0" fontId="42" fillId="25" borderId="93" xfId="0" applyFont="1" applyFill="1" applyBorder="1" applyAlignment="1" applyProtection="1">
      <alignment horizontal="center" vertical="center" wrapText="1"/>
    </xf>
    <xf numFmtId="0" fontId="42" fillId="25" borderId="100" xfId="0" applyFont="1" applyFill="1" applyBorder="1" applyAlignment="1" applyProtection="1">
      <alignment horizontal="center" vertical="center" wrapText="1"/>
    </xf>
    <xf numFmtId="0" fontId="42" fillId="25" borderId="101" xfId="0" applyFont="1" applyFill="1" applyBorder="1" applyAlignment="1" applyProtection="1">
      <alignment horizontal="center" vertical="center" wrapText="1"/>
    </xf>
    <xf numFmtId="0" fontId="42" fillId="25" borderId="104" xfId="0" applyFont="1" applyFill="1" applyBorder="1" applyAlignment="1" applyProtection="1">
      <alignment horizontal="center" vertical="center" wrapText="1"/>
    </xf>
    <xf numFmtId="0" fontId="42" fillId="25" borderId="86" xfId="0" applyFont="1" applyFill="1" applyBorder="1" applyAlignment="1" applyProtection="1">
      <alignment horizontal="center" vertical="center" wrapText="1"/>
    </xf>
    <xf numFmtId="0" fontId="42" fillId="25" borderId="106" xfId="0" applyFont="1" applyFill="1" applyBorder="1" applyAlignment="1" applyProtection="1">
      <alignment horizontal="center" vertical="center" wrapText="1"/>
    </xf>
    <xf numFmtId="0" fontId="40" fillId="18" borderId="117" xfId="0" applyFont="1" applyFill="1" applyBorder="1" applyAlignment="1" applyProtection="1">
      <alignment horizontal="center" vertical="center" wrapText="1"/>
    </xf>
    <xf numFmtId="0" fontId="40" fillId="18" borderId="119" xfId="0" applyFont="1" applyFill="1" applyBorder="1" applyAlignment="1" applyProtection="1">
      <alignment horizontal="center" vertical="center" wrapText="1"/>
    </xf>
    <xf numFmtId="0" fontId="45" fillId="17" borderId="120" xfId="0" applyFont="1" applyFill="1" applyBorder="1" applyAlignment="1" applyProtection="1">
      <alignment horizontal="center" vertical="center" wrapText="1"/>
    </xf>
    <xf numFmtId="0" fontId="45" fillId="17" borderId="121" xfId="0" applyFont="1" applyFill="1" applyBorder="1" applyAlignment="1" applyProtection="1">
      <alignment horizontal="center" vertical="center" wrapText="1"/>
    </xf>
    <xf numFmtId="0" fontId="45" fillId="17" borderId="122" xfId="0" applyFont="1" applyFill="1" applyBorder="1" applyAlignment="1" applyProtection="1">
      <alignment horizontal="center" vertical="center" wrapText="1"/>
    </xf>
    <xf numFmtId="0" fontId="63" fillId="18" borderId="118" xfId="0" applyFont="1" applyFill="1" applyBorder="1" applyAlignment="1" applyProtection="1">
      <alignment horizontal="center" vertical="center" wrapText="1"/>
    </xf>
    <xf numFmtId="0" fontId="8" fillId="2" borderId="53" xfId="0" applyFont="1" applyFill="1" applyBorder="1" applyAlignment="1" applyProtection="1">
      <alignment horizontal="center" vertical="center"/>
    </xf>
    <xf numFmtId="0" fontId="8" fillId="2" borderId="54" xfId="0" applyFont="1" applyFill="1" applyBorder="1" applyAlignment="1" applyProtection="1">
      <alignment horizontal="center" vertical="center"/>
    </xf>
    <xf numFmtId="0" fontId="8" fillId="2" borderId="55" xfId="0" applyFont="1" applyFill="1" applyBorder="1" applyAlignment="1" applyProtection="1">
      <alignment horizontal="center" vertical="center"/>
    </xf>
    <xf numFmtId="0" fontId="46" fillId="19" borderId="53" xfId="0" applyFont="1" applyFill="1" applyBorder="1" applyAlignment="1" applyProtection="1">
      <alignment horizontal="center" vertical="center"/>
    </xf>
    <xf numFmtId="0" fontId="46" fillId="19" borderId="54" xfId="0" applyFont="1" applyFill="1" applyBorder="1" applyAlignment="1" applyProtection="1">
      <alignment horizontal="center" vertical="center"/>
    </xf>
    <xf numFmtId="0" fontId="41" fillId="11" borderId="104" xfId="0" applyFont="1" applyFill="1" applyBorder="1" applyAlignment="1" applyProtection="1">
      <alignment horizontal="center" vertical="center" wrapText="1"/>
    </xf>
    <xf numFmtId="0" fontId="41" fillId="11" borderId="20" xfId="0" applyFont="1" applyFill="1" applyBorder="1" applyAlignment="1" applyProtection="1">
      <alignment horizontal="center" vertical="center" wrapText="1"/>
    </xf>
    <xf numFmtId="0" fontId="41" fillId="11" borderId="105" xfId="0" applyFont="1" applyFill="1" applyBorder="1" applyAlignment="1" applyProtection="1">
      <alignment horizontal="center" vertical="center" wrapText="1"/>
    </xf>
    <xf numFmtId="0" fontId="46" fillId="19" borderId="55" xfId="0" applyFont="1" applyFill="1" applyBorder="1" applyAlignment="1" applyProtection="1">
      <alignment horizontal="center" vertical="center"/>
    </xf>
    <xf numFmtId="0" fontId="27" fillId="11" borderId="56" xfId="0" applyFont="1" applyFill="1" applyBorder="1" applyAlignment="1" applyProtection="1">
      <alignment horizontal="center" vertical="center" wrapText="1"/>
    </xf>
    <xf numFmtId="0" fontId="27" fillId="11" borderId="87" xfId="0" applyFont="1" applyFill="1" applyBorder="1" applyAlignment="1" applyProtection="1">
      <alignment horizontal="center" vertical="center" wrapText="1"/>
    </xf>
    <xf numFmtId="0" fontId="41" fillId="11" borderId="98" xfId="0" applyFont="1" applyFill="1" applyBorder="1" applyAlignment="1" applyProtection="1">
      <alignment horizontal="center" vertical="center" wrapText="1"/>
    </xf>
    <xf numFmtId="0" fontId="41" fillId="11" borderId="99" xfId="0" applyFont="1" applyFill="1" applyBorder="1" applyAlignment="1" applyProtection="1">
      <alignment horizontal="center" vertical="center" wrapText="1"/>
    </xf>
    <xf numFmtId="0" fontId="41" fillId="11" borderId="113" xfId="0" applyFont="1" applyFill="1" applyBorder="1" applyAlignment="1" applyProtection="1">
      <alignment horizontal="center" vertical="center"/>
    </xf>
    <xf numFmtId="0" fontId="41" fillId="11" borderId="114" xfId="0" applyFont="1" applyFill="1" applyBorder="1" applyAlignment="1" applyProtection="1">
      <alignment horizontal="center" vertical="center"/>
    </xf>
    <xf numFmtId="0" fontId="27" fillId="11" borderId="88" xfId="0" applyFont="1" applyFill="1" applyBorder="1" applyAlignment="1" applyProtection="1">
      <alignment horizontal="center" vertical="center" wrapText="1"/>
    </xf>
    <xf numFmtId="0" fontId="37" fillId="14" borderId="27" xfId="38" applyFont="1" applyFill="1" applyBorder="1" applyAlignment="1">
      <alignment horizontal="center" vertical="center" wrapText="1"/>
    </xf>
    <xf numFmtId="0" fontId="1" fillId="0" borderId="27" xfId="38" applyBorder="1" applyAlignment="1" applyProtection="1">
      <alignment horizontal="center"/>
      <protection locked="0"/>
    </xf>
    <xf numFmtId="0" fontId="37" fillId="14" borderId="110" xfId="38" applyFont="1" applyFill="1" applyBorder="1" applyAlignment="1">
      <alignment horizontal="center" vertical="center" wrapText="1"/>
    </xf>
    <xf numFmtId="0" fontId="37" fillId="14" borderId="111" xfId="38" applyFont="1" applyFill="1" applyBorder="1" applyAlignment="1">
      <alignment horizontal="center" vertical="center" wrapText="1"/>
    </xf>
    <xf numFmtId="0" fontId="31" fillId="14" borderId="20" xfId="38" applyFont="1" applyFill="1" applyAlignment="1">
      <alignment horizontal="center" vertical="center"/>
    </xf>
    <xf numFmtId="0" fontId="1" fillId="0" borderId="20" xfId="38" applyAlignment="1" applyProtection="1">
      <alignment horizontal="left"/>
      <protection locked="0"/>
    </xf>
    <xf numFmtId="0" fontId="1" fillId="0" borderId="20" xfId="38" applyAlignment="1" applyProtection="1">
      <alignment horizontal="center"/>
      <protection locked="0"/>
    </xf>
    <xf numFmtId="0" fontId="58" fillId="20" borderId="66" xfId="38" applyFont="1" applyFill="1" applyBorder="1" applyAlignment="1">
      <alignment horizontal="center" vertical="center" wrapText="1"/>
    </xf>
    <xf numFmtId="0" fontId="58" fillId="20" borderId="67" xfId="38" applyFont="1" applyFill="1" applyBorder="1" applyAlignment="1">
      <alignment horizontal="center" vertical="center" wrapText="1"/>
    </xf>
    <xf numFmtId="0" fontId="58" fillId="20" borderId="68" xfId="38" applyFont="1" applyFill="1" applyBorder="1" applyAlignment="1">
      <alignment horizontal="center" vertical="center" wrapText="1"/>
    </xf>
    <xf numFmtId="0" fontId="58" fillId="20" borderId="69" xfId="38" applyFont="1" applyFill="1" applyBorder="1" applyAlignment="1">
      <alignment horizontal="center" vertical="center" wrapText="1"/>
    </xf>
    <xf numFmtId="0" fontId="58" fillId="20" borderId="74" xfId="38" applyFont="1" applyFill="1" applyBorder="1" applyAlignment="1">
      <alignment horizontal="center" vertical="center" wrapText="1"/>
    </xf>
    <xf numFmtId="0" fontId="58" fillId="20" borderId="75" xfId="38" applyFont="1" applyFill="1" applyBorder="1" applyAlignment="1">
      <alignment horizontal="center" vertical="center" wrapText="1"/>
    </xf>
    <xf numFmtId="0" fontId="56" fillId="20" borderId="69" xfId="38" applyFont="1" applyFill="1" applyBorder="1" applyAlignment="1">
      <alignment horizontal="center" vertical="center" wrapText="1"/>
    </xf>
    <xf numFmtId="0" fontId="56" fillId="20" borderId="75" xfId="38" applyFont="1" applyFill="1" applyBorder="1" applyAlignment="1">
      <alignment horizontal="center" vertical="center" wrapText="1"/>
    </xf>
    <xf numFmtId="0" fontId="55" fillId="20" borderId="59" xfId="38" applyFont="1" applyFill="1" applyBorder="1" applyAlignment="1">
      <alignment horizontal="center" vertical="center" wrapText="1"/>
    </xf>
    <xf numFmtId="0" fontId="55" fillId="20" borderId="64" xfId="38" applyFont="1" applyFill="1" applyBorder="1" applyAlignment="1">
      <alignment horizontal="center" vertical="center" wrapText="1"/>
    </xf>
    <xf numFmtId="0" fontId="55" fillId="20" borderId="76" xfId="38" applyFont="1" applyFill="1" applyBorder="1" applyAlignment="1">
      <alignment horizontal="center" vertical="center" wrapText="1"/>
    </xf>
    <xf numFmtId="0" fontId="56" fillId="20" borderId="28" xfId="38" applyFont="1" applyFill="1" applyBorder="1" applyAlignment="1">
      <alignment horizontal="center" vertical="center" textRotation="255" wrapText="1"/>
    </xf>
    <xf numFmtId="0" fontId="56" fillId="20" borderId="30" xfId="38" applyFont="1" applyFill="1" applyBorder="1" applyAlignment="1">
      <alignment horizontal="center" vertical="center" textRotation="255" wrapText="1"/>
    </xf>
    <xf numFmtId="0" fontId="56" fillId="20" borderId="36" xfId="38" applyFont="1" applyFill="1" applyBorder="1" applyAlignment="1">
      <alignment horizontal="center" vertical="center" textRotation="255" wrapText="1"/>
    </xf>
    <xf numFmtId="0" fontId="57" fillId="20" borderId="28" xfId="38" applyFont="1" applyFill="1" applyBorder="1" applyAlignment="1">
      <alignment horizontal="center" vertical="center" wrapText="1"/>
    </xf>
    <xf numFmtId="0" fontId="57" fillId="20" borderId="30" xfId="38" applyFont="1" applyFill="1" applyBorder="1" applyAlignment="1">
      <alignment horizontal="center" vertical="center" wrapText="1"/>
    </xf>
    <xf numFmtId="0" fontId="57" fillId="20" borderId="36" xfId="38" applyFont="1" applyFill="1" applyBorder="1" applyAlignment="1">
      <alignment horizontal="center" vertical="center" wrapText="1"/>
    </xf>
    <xf numFmtId="0" fontId="58" fillId="20" borderId="28" xfId="38" applyFont="1" applyFill="1" applyBorder="1" applyAlignment="1">
      <alignment horizontal="center" vertical="center" wrapText="1"/>
    </xf>
    <xf numFmtId="0" fontId="58" fillId="20" borderId="30" xfId="38" applyFont="1" applyFill="1" applyBorder="1" applyAlignment="1">
      <alignment horizontal="center" vertical="center" wrapText="1"/>
    </xf>
    <xf numFmtId="0" fontId="58" fillId="20" borderId="36" xfId="38" applyFont="1" applyFill="1" applyBorder="1" applyAlignment="1">
      <alignment horizontal="center" vertical="center" wrapText="1"/>
    </xf>
    <xf numFmtId="0" fontId="59" fillId="20" borderId="108" xfId="38" applyFont="1" applyFill="1" applyBorder="1" applyAlignment="1">
      <alignment horizontal="center" vertical="center" wrapText="1"/>
    </xf>
    <xf numFmtId="0" fontId="59" fillId="20" borderId="107" xfId="38" applyFont="1" applyFill="1" applyBorder="1" applyAlignment="1">
      <alignment horizontal="center" vertical="center" wrapText="1"/>
    </xf>
    <xf numFmtId="0" fontId="59" fillId="20" borderId="109" xfId="38" applyFont="1" applyFill="1" applyBorder="1" applyAlignment="1">
      <alignment horizontal="center" vertical="center" wrapText="1"/>
    </xf>
    <xf numFmtId="0" fontId="60" fillId="0" borderId="43" xfId="38" applyFont="1" applyBorder="1" applyAlignment="1">
      <alignment horizontal="left" vertical="center"/>
    </xf>
    <xf numFmtId="0" fontId="37" fillId="0" borderId="110" xfId="38" applyFont="1" applyBorder="1" applyAlignment="1" applyProtection="1">
      <alignment horizontal="center" vertical="center" wrapText="1"/>
      <protection locked="0"/>
    </xf>
    <xf numFmtId="0" fontId="37" fillId="0" borderId="111" xfId="38" applyFont="1" applyBorder="1" applyAlignment="1" applyProtection="1">
      <alignment horizontal="center" vertical="center" wrapText="1"/>
      <protection locked="0"/>
    </xf>
    <xf numFmtId="0" fontId="54" fillId="14" borderId="45" xfId="38" applyFont="1" applyFill="1" applyBorder="1" applyAlignment="1">
      <alignment horizontal="center" wrapText="1"/>
    </xf>
    <xf numFmtId="0" fontId="54" fillId="14" borderId="20" xfId="38" applyFont="1" applyFill="1" applyBorder="1" applyAlignment="1">
      <alignment horizontal="center" wrapText="1"/>
    </xf>
    <xf numFmtId="0" fontId="1" fillId="0" borderId="45" xfId="38" applyBorder="1" applyAlignment="1" applyProtection="1">
      <alignment horizontal="center" wrapText="1"/>
      <protection locked="0"/>
    </xf>
    <xf numFmtId="0" fontId="1" fillId="0" borderId="20" xfId="38" applyBorder="1" applyAlignment="1" applyProtection="1">
      <alignment horizontal="center" wrapText="1"/>
      <protection locked="0"/>
    </xf>
    <xf numFmtId="0" fontId="1" fillId="0" borderId="46" xfId="38" applyBorder="1" applyAlignment="1" applyProtection="1">
      <alignment horizontal="center" wrapText="1"/>
      <protection locked="0"/>
    </xf>
    <xf numFmtId="0" fontId="1" fillId="0" borderId="47" xfId="38" applyBorder="1" applyAlignment="1" applyProtection="1">
      <alignment horizontal="center" wrapText="1"/>
      <protection locked="0"/>
    </xf>
    <xf numFmtId="0" fontId="1" fillId="0" borderId="48" xfId="38" applyBorder="1" applyAlignment="1" applyProtection="1">
      <alignment horizontal="center" wrapText="1"/>
      <protection locked="0"/>
    </xf>
    <xf numFmtId="0" fontId="1" fillId="0" borderId="49" xfId="38" applyBorder="1" applyAlignment="1" applyProtection="1">
      <alignment horizontal="center" wrapText="1"/>
      <protection locked="0"/>
    </xf>
    <xf numFmtId="0" fontId="39" fillId="14" borderId="42" xfId="38" applyFont="1" applyFill="1" applyBorder="1" applyAlignment="1">
      <alignment horizontal="center" vertical="center"/>
    </xf>
    <xf numFmtId="0" fontId="39" fillId="14" borderId="43" xfId="38" applyFont="1" applyFill="1" applyBorder="1" applyAlignment="1">
      <alignment horizontal="center" vertical="center"/>
    </xf>
    <xf numFmtId="0" fontId="39" fillId="14" borderId="44" xfId="38" applyFont="1" applyFill="1" applyBorder="1" applyAlignment="1">
      <alignment horizontal="center" vertical="center"/>
    </xf>
    <xf numFmtId="0" fontId="59" fillId="20" borderId="69" xfId="38" applyFont="1" applyFill="1" applyBorder="1" applyAlignment="1">
      <alignment horizontal="center" vertical="center" wrapText="1"/>
    </xf>
    <xf numFmtId="0" fontId="59" fillId="20" borderId="75" xfId="38" applyFont="1" applyFill="1" applyBorder="1" applyAlignment="1">
      <alignment horizontal="center" vertical="center" wrapText="1"/>
    </xf>
    <xf numFmtId="0" fontId="56" fillId="20" borderId="60" xfId="38" applyFont="1" applyFill="1" applyBorder="1" applyAlignment="1">
      <alignment horizontal="center" vertical="center" textRotation="90" wrapText="1"/>
    </xf>
    <xf numFmtId="0" fontId="56" fillId="20" borderId="65" xfId="38" applyFont="1" applyFill="1" applyBorder="1" applyAlignment="1">
      <alignment horizontal="center" vertical="center" textRotation="90" wrapText="1"/>
    </xf>
    <xf numFmtId="0" fontId="56" fillId="20" borderId="77" xfId="38" applyFont="1" applyFill="1" applyBorder="1" applyAlignment="1">
      <alignment horizontal="center" vertical="center" textRotation="90" wrapText="1"/>
    </xf>
    <xf numFmtId="0" fontId="57" fillId="20" borderId="61" xfId="38" applyFont="1" applyFill="1" applyBorder="1" applyAlignment="1">
      <alignment horizontal="center" vertical="center" textRotation="90" wrapText="1"/>
    </xf>
    <xf numFmtId="0" fontId="57" fillId="20" borderId="70" xfId="38" applyFont="1" applyFill="1" applyBorder="1" applyAlignment="1">
      <alignment horizontal="center" vertical="center" textRotation="90" wrapText="1"/>
    </xf>
    <xf numFmtId="0" fontId="57" fillId="20" borderId="79" xfId="38" applyFont="1" applyFill="1" applyBorder="1" applyAlignment="1">
      <alignment horizontal="center" vertical="center" textRotation="90" wrapText="1"/>
    </xf>
    <xf numFmtId="0" fontId="57" fillId="20" borderId="28" xfId="38" applyFont="1" applyFill="1" applyBorder="1" applyAlignment="1">
      <alignment horizontal="center" vertical="center" textRotation="90" wrapText="1"/>
    </xf>
    <xf numFmtId="0" fontId="57" fillId="20" borderId="30" xfId="38" applyFont="1" applyFill="1" applyBorder="1" applyAlignment="1">
      <alignment horizontal="center" vertical="center" textRotation="90" wrapText="1"/>
    </xf>
    <xf numFmtId="0" fontId="57" fillId="20" borderId="36" xfId="38" applyFont="1" applyFill="1" applyBorder="1" applyAlignment="1">
      <alignment horizontal="center" vertical="center" textRotation="90" wrapText="1"/>
    </xf>
    <xf numFmtId="0" fontId="57" fillId="20" borderId="62" xfId="38" applyFont="1" applyFill="1" applyBorder="1" applyAlignment="1">
      <alignment horizontal="center" vertical="center" textRotation="90" wrapText="1"/>
    </xf>
    <xf numFmtId="0" fontId="57" fillId="20" borderId="71" xfId="38" applyFont="1" applyFill="1" applyBorder="1" applyAlignment="1">
      <alignment horizontal="center" vertical="center" textRotation="90" wrapText="1"/>
    </xf>
    <xf numFmtId="0" fontId="57" fillId="20" borderId="80" xfId="38" applyFont="1" applyFill="1" applyBorder="1" applyAlignment="1">
      <alignment horizontal="center" vertical="center" textRotation="90" wrapText="1"/>
    </xf>
    <xf numFmtId="0" fontId="36" fillId="10" borderId="63" xfId="38" applyFont="1" applyFill="1" applyBorder="1" applyAlignment="1">
      <alignment horizontal="center" vertical="center" textRotation="90" wrapText="1"/>
    </xf>
    <xf numFmtId="0" fontId="36" fillId="10" borderId="72" xfId="38" applyFont="1" applyFill="1" applyBorder="1" applyAlignment="1">
      <alignment horizontal="center" vertical="center" textRotation="90" wrapText="1"/>
    </xf>
    <xf numFmtId="0" fontId="36" fillId="10" borderId="81" xfId="38" applyFont="1" applyFill="1" applyBorder="1" applyAlignment="1">
      <alignment horizontal="center" vertical="center" textRotation="90" wrapText="1"/>
    </xf>
    <xf numFmtId="0" fontId="18" fillId="2" borderId="19" xfId="0" applyFont="1" applyFill="1" applyBorder="1" applyAlignment="1">
      <alignment horizontal="left" vertical="center" wrapText="1"/>
    </xf>
    <xf numFmtId="0" fontId="4" fillId="0" borderId="20" xfId="0" applyFont="1" applyBorder="1"/>
    <xf numFmtId="0" fontId="4" fillId="0" borderId="21" xfId="0" applyFont="1" applyBorder="1"/>
    <xf numFmtId="0" fontId="4" fillId="0" borderId="22" xfId="0" applyFont="1" applyBorder="1"/>
    <xf numFmtId="0" fontId="4" fillId="0" borderId="23" xfId="0" applyFont="1" applyBorder="1"/>
    <xf numFmtId="0" fontId="4" fillId="0" borderId="24" xfId="0" applyFont="1" applyBorder="1"/>
    <xf numFmtId="0" fontId="8" fillId="2" borderId="53" xfId="0" applyFont="1" applyFill="1" applyBorder="1" applyAlignment="1">
      <alignment horizontal="center" vertical="center"/>
    </xf>
    <xf numFmtId="0" fontId="8" fillId="2" borderId="54" xfId="0" applyFont="1" applyFill="1" applyBorder="1" applyAlignment="1">
      <alignment horizontal="center" vertical="center"/>
    </xf>
    <xf numFmtId="0" fontId="8" fillId="2" borderId="55" xfId="0" applyFont="1" applyFill="1" applyBorder="1" applyAlignment="1">
      <alignment horizontal="center" vertical="center"/>
    </xf>
  </cellXfs>
  <cellStyles count="93">
    <cellStyle name="Lien hypertexte" xfId="1" builtinId="8" hidden="1"/>
    <cellStyle name="Lien hypertexte" xfId="3" builtinId="8" hidden="1"/>
    <cellStyle name="Lien hypertexte" xfId="6" builtinId="8" hidden="1"/>
    <cellStyle name="Lien hypertexte" xfId="8" builtinId="8" hidden="1"/>
    <cellStyle name="Lien hypertexte" xfId="10" builtinId="8" hidden="1"/>
    <cellStyle name="Lien hypertexte" xfId="12" builtinId="8" hidden="1"/>
    <cellStyle name="Lien hypertexte" xfId="14" builtinId="8" hidden="1"/>
    <cellStyle name="Lien hypertexte" xfId="16" builtinId="8" hidden="1"/>
    <cellStyle name="Lien hypertexte" xfId="18" builtinId="8" hidden="1"/>
    <cellStyle name="Lien hypertexte" xfId="20" builtinId="8" hidden="1"/>
    <cellStyle name="Lien hypertexte" xfId="22" builtinId="8" hidden="1"/>
    <cellStyle name="Lien hypertexte" xfId="24" builtinId="8" hidden="1"/>
    <cellStyle name="Lien hypertexte" xfId="26" builtinId="8" hidden="1"/>
    <cellStyle name="Lien hypertexte" xfId="28" builtinId="8" hidden="1"/>
    <cellStyle name="Lien hypertexte" xfId="30" builtinId="8" hidden="1"/>
    <cellStyle name="Lien hypertexte" xfId="32" builtinId="8" hidden="1"/>
    <cellStyle name="Lien hypertexte" xfId="34" builtinId="8" hidden="1"/>
    <cellStyle name="Lien hypertexte" xfId="36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" xfId="67" builtinId="8" hidden="1"/>
    <cellStyle name="Lien hypertexte" xfId="69" builtinId="8" hidden="1"/>
    <cellStyle name="Lien hypertexte" xfId="71" builtinId="8" hidden="1"/>
    <cellStyle name="Lien hypertexte" xfId="73" builtinId="8" hidden="1"/>
    <cellStyle name="Lien hypertexte" xfId="75" builtinId="8" hidden="1"/>
    <cellStyle name="Lien hypertexte" xfId="77" builtinId="8" hidden="1"/>
    <cellStyle name="Lien hypertexte" xfId="79" builtinId="8" hidden="1"/>
    <cellStyle name="Lien hypertexte" xfId="81" builtinId="8" hidden="1"/>
    <cellStyle name="Lien hypertexte" xfId="83" builtinId="8" hidden="1"/>
    <cellStyle name="Lien hypertexte" xfId="85" builtinId="8" hidden="1"/>
    <cellStyle name="Lien hypertexte" xfId="87" builtinId="8" hidden="1"/>
    <cellStyle name="Lien hypertexte" xfId="89" builtinId="8" hidden="1"/>
    <cellStyle name="Lien hypertexte" xfId="91" builtinId="8" hidden="1"/>
    <cellStyle name="Lien hypertexte visité" xfId="2" builtinId="9" hidden="1"/>
    <cellStyle name="Lien hypertexte visité" xfId="4" builtinId="9" hidden="1"/>
    <cellStyle name="Lien hypertexte visité" xfId="7" builtinId="9" hidden="1"/>
    <cellStyle name="Lien hypertexte visité" xfId="9" builtinId="9" hidden="1"/>
    <cellStyle name="Lien hypertexte visité" xfId="11" builtinId="9" hidden="1"/>
    <cellStyle name="Lien hypertexte visité" xfId="13" builtinId="9" hidden="1"/>
    <cellStyle name="Lien hypertexte visité" xfId="15" builtinId="9" hidden="1"/>
    <cellStyle name="Lien hypertexte visité" xfId="17" builtinId="9" hidden="1"/>
    <cellStyle name="Lien hypertexte visité" xfId="19" builtinId="9" hidden="1"/>
    <cellStyle name="Lien hypertexte visité" xfId="21" builtinId="9" hidden="1"/>
    <cellStyle name="Lien hypertexte visité" xfId="23" builtinId="9" hidden="1"/>
    <cellStyle name="Lien hypertexte visité" xfId="25" builtinId="9" hidden="1"/>
    <cellStyle name="Lien hypertexte visité" xfId="27" builtinId="9" hidden="1"/>
    <cellStyle name="Lien hypertexte visité" xfId="29" builtinId="9" hidden="1"/>
    <cellStyle name="Lien hypertexte visité" xfId="31" builtinId="9" hidden="1"/>
    <cellStyle name="Lien hypertexte visité" xfId="33" builtinId="9" hidden="1"/>
    <cellStyle name="Lien hypertexte visité" xfId="35" builtinId="9" hidden="1"/>
    <cellStyle name="Lien hypertexte visité" xfId="37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Lien hypertexte visité" xfId="68" builtinId="9" hidden="1"/>
    <cellStyle name="Lien hypertexte visité" xfId="70" builtinId="9" hidden="1"/>
    <cellStyle name="Lien hypertexte visité" xfId="72" builtinId="9" hidden="1"/>
    <cellStyle name="Lien hypertexte visité" xfId="74" builtinId="9" hidden="1"/>
    <cellStyle name="Lien hypertexte visité" xfId="76" builtinId="9" hidden="1"/>
    <cellStyle name="Lien hypertexte visité" xfId="78" builtinId="9" hidden="1"/>
    <cellStyle name="Lien hypertexte visité" xfId="80" builtinId="9" hidden="1"/>
    <cellStyle name="Lien hypertexte visité" xfId="82" builtinId="9" hidden="1"/>
    <cellStyle name="Lien hypertexte visité" xfId="84" builtinId="9" hidden="1"/>
    <cellStyle name="Lien hypertexte visité" xfId="86" builtinId="9" hidden="1"/>
    <cellStyle name="Lien hypertexte visité" xfId="88" builtinId="9" hidden="1"/>
    <cellStyle name="Lien hypertexte visité" xfId="90" builtinId="9" hidden="1"/>
    <cellStyle name="Lien hypertexte visité" xfId="92" builtinId="9" hidden="1"/>
    <cellStyle name="Normal" xfId="0" builtinId="0"/>
    <cellStyle name="Normal 2" xfId="5" xr:uid="{00000000-0005-0000-0000-00005B000000}"/>
    <cellStyle name="Normal 3" xfId="38" xr:uid="{00000000-0005-0000-0000-00005C000000}"/>
  </cellStyles>
  <dxfs count="0"/>
  <tableStyles count="0" defaultTableStyle="TableStyleMedium9" defaultPivotStyle="PivotStyleMedium4"/>
  <colors>
    <mruColors>
      <color rgb="FFD0E10F"/>
      <color rgb="FFBBE93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1"/>
  <c:style val="18"/>
  <c:chart>
    <c:autoTitleDeleted val="1"/>
    <c:plotArea>
      <c:layout>
        <c:manualLayout>
          <c:layoutTarget val="inner"/>
          <c:xMode val="edge"/>
          <c:yMode val="edge"/>
          <c:x val="4.1800401288168698E-2"/>
          <c:y val="3.8090369473046601E-2"/>
          <c:w val="0.88086749060007696"/>
          <c:h val="0.43967607510599599"/>
        </c:manualLayout>
      </c:layout>
      <c:barChart>
        <c:barDir val="bar"/>
        <c:grouping val="clustered"/>
        <c:varyColors val="1"/>
        <c:ser>
          <c:idx val="0"/>
          <c:order val="0"/>
          <c:tx>
            <c:strRef>
              <c:f>Récapitulatif!$A$6</c:f>
              <c:strCache>
                <c:ptCount val="1"/>
                <c:pt idx="0">
                  <c:v>ont des difficultés d’apprentissage</c:v>
                </c:pt>
              </c:strCache>
            </c:strRef>
          </c:tx>
          <c:spPr>
            <a:solidFill>
              <a:srgbClr val="FFD9AC"/>
            </a:solidFill>
          </c:spPr>
          <c:invertIfNegative val="1"/>
          <c:cat>
            <c:numRef>
              <c:f>Récapitulatif!$B$5</c:f>
              <c:numCache>
                <c:formatCode>General</c:formatCode>
                <c:ptCount val="1"/>
              </c:numCache>
            </c:numRef>
          </c:cat>
          <c:val>
            <c:numRef>
              <c:f>Récapitulatif!$B$6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0-D407-47C4-9B10-432A5C3DA586}"/>
            </c:ext>
          </c:extLst>
        </c:ser>
        <c:ser>
          <c:idx val="1"/>
          <c:order val="1"/>
          <c:tx>
            <c:strRef>
              <c:f>Récapitulatif!$A$7</c:f>
              <c:strCache>
                <c:ptCount val="1"/>
                <c:pt idx="0">
                  <c:v>ont des résultats scolaires très faibles</c:v>
                </c:pt>
              </c:strCache>
            </c:strRef>
          </c:tx>
          <c:spPr>
            <a:solidFill>
              <a:srgbClr val="FFAB26"/>
            </a:solidFill>
          </c:spPr>
          <c:invertIfNegative val="1"/>
          <c:cat>
            <c:numRef>
              <c:f>Récapitulatif!$B$5</c:f>
              <c:numCache>
                <c:formatCode>General</c:formatCode>
                <c:ptCount val="1"/>
              </c:numCache>
            </c:numRef>
          </c:cat>
          <c:val>
            <c:numRef>
              <c:f>Récapitulatif!$B$7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1-D407-47C4-9B10-432A5C3DA586}"/>
            </c:ext>
          </c:extLst>
        </c:ser>
        <c:ser>
          <c:idx val="2"/>
          <c:order val="2"/>
          <c:tx>
            <c:strRef>
              <c:f>Récapitulatif!$A$8</c:f>
              <c:strCache>
                <c:ptCount val="1"/>
                <c:pt idx="0">
                  <c:v>vivent des malentendus sur le sens de l'école </c:v>
                </c:pt>
              </c:strCache>
            </c:strRef>
          </c:tx>
          <c:spPr>
            <a:solidFill>
              <a:srgbClr val="D09EEF"/>
            </a:solidFill>
          </c:spPr>
          <c:invertIfNegative val="1"/>
          <c:cat>
            <c:numRef>
              <c:f>Récapitulatif!$B$5</c:f>
              <c:numCache>
                <c:formatCode>General</c:formatCode>
                <c:ptCount val="1"/>
              </c:numCache>
            </c:numRef>
          </c:cat>
          <c:val>
            <c:numRef>
              <c:f>Récapitulatif!$B$8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2-D407-47C4-9B10-432A5C3DA586}"/>
            </c:ext>
          </c:extLst>
        </c:ser>
        <c:ser>
          <c:idx val="3"/>
          <c:order val="3"/>
          <c:tx>
            <c:strRef>
              <c:f>Récapitulatif!$A$9</c:f>
              <c:strCache>
                <c:ptCount val="1"/>
                <c:pt idx="0">
                  <c:v>présentent un désengagement émotionnel </c:v>
                </c:pt>
              </c:strCache>
            </c:strRef>
          </c:tx>
          <c:spPr>
            <a:solidFill>
              <a:srgbClr val="B738F4"/>
            </a:solidFill>
          </c:spPr>
          <c:invertIfNegative val="1"/>
          <c:cat>
            <c:numRef>
              <c:f>Récapitulatif!$B$5</c:f>
              <c:numCache>
                <c:formatCode>General</c:formatCode>
                <c:ptCount val="1"/>
              </c:numCache>
            </c:numRef>
          </c:cat>
          <c:val>
            <c:numRef>
              <c:f>Récapitulatif!$B$9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3-D407-47C4-9B10-432A5C3DA586}"/>
            </c:ext>
          </c:extLst>
        </c:ser>
        <c:ser>
          <c:idx val="4"/>
          <c:order val="4"/>
          <c:tx>
            <c:strRef>
              <c:f>Récapitulatif!$A$10</c:f>
              <c:strCache>
                <c:ptCount val="1"/>
                <c:pt idx="0">
                  <c:v>ont des comportements en décalage avec la norme scolaire </c:v>
                </c:pt>
              </c:strCache>
            </c:strRef>
          </c:tx>
          <c:spPr>
            <a:solidFill>
              <a:srgbClr val="8B01F3"/>
            </a:solidFill>
          </c:spPr>
          <c:invertIfNegative val="1"/>
          <c:cat>
            <c:numRef>
              <c:f>Récapitulatif!$B$5</c:f>
              <c:numCache>
                <c:formatCode>General</c:formatCode>
                <c:ptCount val="1"/>
              </c:numCache>
            </c:numRef>
          </c:cat>
          <c:val>
            <c:numRef>
              <c:f>Récapitulatif!$B$10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4-D407-47C4-9B10-432A5C3DA586}"/>
            </c:ext>
          </c:extLst>
        </c:ser>
        <c:ser>
          <c:idx val="5"/>
          <c:order val="5"/>
          <c:tx>
            <c:strRef>
              <c:f>Récapitulatif!$A$11</c:f>
              <c:strCache>
                <c:ptCount val="1"/>
                <c:pt idx="0">
                  <c:v>ne persévèrent pas face à la difficulté</c:v>
                </c:pt>
              </c:strCache>
            </c:strRef>
          </c:tx>
          <c:spPr>
            <a:solidFill>
              <a:srgbClr val="4D00BB"/>
            </a:solidFill>
          </c:spPr>
          <c:invertIfNegative val="1"/>
          <c:cat>
            <c:numRef>
              <c:f>Récapitulatif!$B$5</c:f>
              <c:numCache>
                <c:formatCode>General</c:formatCode>
                <c:ptCount val="1"/>
              </c:numCache>
            </c:numRef>
          </c:cat>
          <c:val>
            <c:numRef>
              <c:f>Récapitulatif!$B$11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5-D407-47C4-9B10-432A5C3DA586}"/>
            </c:ext>
          </c:extLst>
        </c:ser>
        <c:ser>
          <c:idx val="6"/>
          <c:order val="6"/>
          <c:tx>
            <c:strRef>
              <c:f>Récapitulatif!$A$12</c:f>
              <c:strCache>
                <c:ptCount val="1"/>
                <c:pt idx="0">
                  <c:v>présentent au moins 3 des caractéristiques précédentes</c:v>
                </c:pt>
              </c:strCache>
            </c:strRef>
          </c:tx>
          <c:spPr>
            <a:solidFill>
              <a:srgbClr val="45A5ED"/>
            </a:solidFill>
          </c:spPr>
          <c:invertIfNegative val="1"/>
          <c:cat>
            <c:numRef>
              <c:f>Récapitulatif!$B$5</c:f>
              <c:numCache>
                <c:formatCode>General</c:formatCode>
                <c:ptCount val="1"/>
              </c:numCache>
            </c:numRef>
          </c:cat>
          <c:val>
            <c:numRef>
              <c:f>Récapitulatif!$B$12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6-D407-47C4-9B10-432A5C3DA586}"/>
            </c:ext>
          </c:extLst>
        </c:ser>
        <c:ser>
          <c:idx val="7"/>
          <c:order val="7"/>
          <c:tx>
            <c:strRef>
              <c:f>Récapitulatif!$A$13</c:f>
              <c:strCache>
                <c:ptCount val="1"/>
                <c:pt idx="0">
                  <c:v>s'épanouissent à l'école</c:v>
                </c:pt>
              </c:strCache>
            </c:strRef>
          </c:tx>
          <c:spPr>
            <a:solidFill>
              <a:srgbClr val="BBE936"/>
            </a:solidFill>
          </c:spPr>
          <c:invertIfNegative val="0"/>
          <c:cat>
            <c:numRef>
              <c:f>Récapitulatif!$B$5</c:f>
              <c:numCache>
                <c:formatCode>General</c:formatCode>
                <c:ptCount val="1"/>
              </c:numCache>
            </c:numRef>
          </c:cat>
          <c:val>
            <c:numRef>
              <c:f>Récapitulatif!$B$13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D407-47C4-9B10-432A5C3DA5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1081016"/>
        <c:axId val="-2000109704"/>
      </c:barChart>
      <c:catAx>
        <c:axId val="1761081016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fr-FR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fr-FR"/>
          </a:p>
        </c:txPr>
        <c:crossAx val="-2000109704"/>
        <c:crosses val="autoZero"/>
        <c:auto val="1"/>
        <c:lblAlgn val="ctr"/>
        <c:lblOffset val="100"/>
        <c:noMultiLvlLbl val="1"/>
      </c:catAx>
      <c:valAx>
        <c:axId val="-2000109704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fr-FR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fr-FR"/>
          </a:p>
        </c:txPr>
        <c:crossAx val="1761081016"/>
        <c:crosses val="max"/>
        <c:crossBetween val="between"/>
      </c:valAx>
    </c:plotArea>
    <c:legend>
      <c:legendPos val="b"/>
      <c:legendEntry>
        <c:idx val="5"/>
        <c:txPr>
          <a:bodyPr/>
          <a:lstStyle/>
          <a:p>
            <a:pPr lvl="0">
              <a:defRPr b="1" i="0">
                <a:solidFill>
                  <a:srgbClr val="000000"/>
                </a:solidFill>
              </a:defRPr>
            </a:pPr>
            <a:endParaRPr lang="fr-FR"/>
          </a:p>
        </c:txPr>
      </c:legendEntry>
      <c:layout>
        <c:manualLayout>
          <c:xMode val="edge"/>
          <c:yMode val="edge"/>
          <c:x val="4.07904365273399E-2"/>
          <c:y val="0.55345269533616004"/>
          <c:w val="0.90771248882968902"/>
          <c:h val="0.42193192004845598"/>
        </c:manualLayout>
      </c:layout>
      <c:overlay val="0"/>
      <c:txPr>
        <a:bodyPr/>
        <a:lstStyle/>
        <a:p>
          <a:pPr lvl="0">
            <a:defRPr sz="1200" b="0" i="0">
              <a:solidFill>
                <a:srgbClr val="202222"/>
              </a:solidFill>
              <a:latin typeface="Assistant"/>
            </a:defRPr>
          </a:pPr>
          <a:endParaRPr lang="fr-FR"/>
        </a:p>
      </c:txPr>
    </c:legend>
    <c:plotVisOnly val="1"/>
    <c:dispBlanksAs val="zero"/>
    <c:showDLblsOverMax val="1"/>
  </c:chart>
  <c:spPr>
    <a:solidFill>
      <a:srgbClr val="F2F9FD"/>
    </a:solidFill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1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393617903025301E-2"/>
          <c:y val="3.8090214273338099E-2"/>
          <c:w val="0.90297969332780803"/>
          <c:h val="0.460869222031843"/>
        </c:manualLayout>
      </c:layout>
      <c:barChart>
        <c:barDir val="bar"/>
        <c:grouping val="clustered"/>
        <c:varyColors val="1"/>
        <c:ser>
          <c:idx val="0"/>
          <c:order val="0"/>
          <c:tx>
            <c:strRef>
              <c:f>Récapitulatif!$A$24</c:f>
              <c:strCache>
                <c:ptCount val="1"/>
                <c:pt idx="0">
                  <c:v>une suite de parcours sans embûches</c:v>
                </c:pt>
              </c:strCache>
            </c:strRef>
          </c:tx>
          <c:spPr>
            <a:solidFill>
              <a:srgbClr val="BBE936"/>
            </a:solidFill>
          </c:spPr>
          <c:invertIfNegative val="1"/>
          <c:cat>
            <c:numRef>
              <c:f>Récapitulatif!$B$5</c:f>
              <c:numCache>
                <c:formatCode>General</c:formatCode>
                <c:ptCount val="1"/>
              </c:numCache>
            </c:numRef>
          </c:cat>
          <c:val>
            <c:numRef>
              <c:f>Récapitulatif!$B$24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0-1E93-4DE8-9644-04B7DEDBBEB8}"/>
            </c:ext>
          </c:extLst>
        </c:ser>
        <c:ser>
          <c:idx val="1"/>
          <c:order val="1"/>
          <c:tx>
            <c:strRef>
              <c:f>Récapitulatif!$A$25</c:f>
              <c:strCache>
                <c:ptCount val="1"/>
                <c:pt idx="0">
                  <c:v>certaines difficultés ordinaires </c:v>
                </c:pt>
              </c:strCache>
            </c:strRef>
          </c:tx>
          <c:spPr>
            <a:solidFill>
              <a:srgbClr val="D0E10F"/>
            </a:solidFill>
          </c:spPr>
          <c:invertIfNegative val="1"/>
          <c:cat>
            <c:numRef>
              <c:f>Récapitulatif!$B$5</c:f>
              <c:numCache>
                <c:formatCode>General</c:formatCode>
                <c:ptCount val="1"/>
              </c:numCache>
            </c:numRef>
          </c:cat>
          <c:val>
            <c:numRef>
              <c:f>Récapitulatif!$B$25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1-1E93-4DE8-9644-04B7DEDBBEB8}"/>
            </c:ext>
          </c:extLst>
        </c:ser>
        <c:ser>
          <c:idx val="2"/>
          <c:order val="2"/>
          <c:tx>
            <c:strRef>
              <c:f>Récapitulatif!$A$26</c:f>
              <c:strCache>
                <c:ptCount val="1"/>
                <c:pt idx="0">
                  <c:v>des difficultés assez importantes dans la suite de la scolarité</c:v>
                </c:pt>
              </c:strCache>
            </c:strRef>
          </c:tx>
          <c:spPr>
            <a:solidFill>
              <a:srgbClr val="D09EEF"/>
            </a:solidFill>
          </c:spPr>
          <c:invertIfNegative val="1"/>
          <c:cat>
            <c:numRef>
              <c:f>Récapitulatif!$B$5</c:f>
              <c:numCache>
                <c:formatCode>General</c:formatCode>
                <c:ptCount val="1"/>
              </c:numCache>
            </c:numRef>
          </c:cat>
          <c:val>
            <c:numRef>
              <c:f>Récapitulatif!$B$26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2-1E93-4DE8-9644-04B7DEDBBEB8}"/>
            </c:ext>
          </c:extLst>
        </c:ser>
        <c:ser>
          <c:idx val="3"/>
          <c:order val="3"/>
          <c:tx>
            <c:strRef>
              <c:f>Récapitulatif!$A$27</c:f>
              <c:strCache>
                <c:ptCount val="1"/>
                <c:pt idx="0">
                  <c:v>des difficultés très importantes pour la suite de son parcours scolaire.</c:v>
                </c:pt>
              </c:strCache>
            </c:strRef>
          </c:tx>
          <c:spPr>
            <a:solidFill>
              <a:srgbClr val="B738F4"/>
            </a:solidFill>
          </c:spPr>
          <c:invertIfNegative val="1"/>
          <c:cat>
            <c:numRef>
              <c:f>Récapitulatif!$B$5</c:f>
              <c:numCache>
                <c:formatCode>General</c:formatCode>
                <c:ptCount val="1"/>
              </c:numCache>
            </c:numRef>
          </c:cat>
          <c:val>
            <c:numRef>
              <c:f>Récapitulatif!$B$27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3-1E93-4DE8-9644-04B7DEDBBE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22602184"/>
        <c:axId val="-2002395032"/>
      </c:barChart>
      <c:catAx>
        <c:axId val="-2022602184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fr-FR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fr-FR"/>
          </a:p>
        </c:txPr>
        <c:crossAx val="-2002395032"/>
        <c:crosses val="autoZero"/>
        <c:auto val="1"/>
        <c:lblAlgn val="ctr"/>
        <c:lblOffset val="100"/>
        <c:noMultiLvlLbl val="1"/>
      </c:catAx>
      <c:valAx>
        <c:axId val="-2002395032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fr-FR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fr-FR"/>
          </a:p>
        </c:txPr>
        <c:crossAx val="-2022602184"/>
        <c:crosses val="max"/>
        <c:crossBetween val="between"/>
      </c:valAx>
    </c:plotArea>
    <c:legend>
      <c:legendPos val="b"/>
      <c:layout>
        <c:manualLayout>
          <c:xMode val="edge"/>
          <c:yMode val="edge"/>
          <c:x val="3.6818068794032301E-2"/>
          <c:y val="0.652433171172075"/>
          <c:w val="0.88846912556983004"/>
          <c:h val="0.23009400833206101"/>
        </c:manualLayout>
      </c:layout>
      <c:overlay val="0"/>
      <c:txPr>
        <a:bodyPr/>
        <a:lstStyle/>
        <a:p>
          <a:pPr lvl="0">
            <a:defRPr sz="1200" b="0" i="0">
              <a:solidFill>
                <a:srgbClr val="202222"/>
              </a:solidFill>
              <a:latin typeface="Assistant"/>
            </a:defRPr>
          </a:pPr>
          <a:endParaRPr lang="fr-FR"/>
        </a:p>
      </c:txPr>
    </c:legend>
    <c:plotVisOnly val="1"/>
    <c:dispBlanksAs val="zero"/>
    <c:showDLblsOverMax val="1"/>
  </c:chart>
  <c:spPr>
    <a:solidFill>
      <a:srgbClr val="F2F9FD"/>
    </a:solidFill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1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1"/>
    <c:plotArea>
      <c:layout>
        <c:manualLayout>
          <c:layoutTarget val="inner"/>
          <c:xMode val="edge"/>
          <c:yMode val="edge"/>
          <c:x val="3.3978761527460398E-2"/>
          <c:y val="0.49496286490389602"/>
          <c:w val="0.93888136373349995"/>
          <c:h val="0.476652855620122"/>
        </c:manualLayout>
      </c:layout>
      <c:barChart>
        <c:barDir val="bar"/>
        <c:grouping val="clustered"/>
        <c:varyColors val="1"/>
        <c:ser>
          <c:idx val="0"/>
          <c:order val="0"/>
          <c:tx>
            <c:strRef>
              <c:f>Récapitulatif!$A$47</c:f>
              <c:strCache>
                <c:ptCount val="1"/>
                <c:pt idx="0">
                  <c:v>Lecture / déchiffrache</c:v>
                </c:pt>
              </c:strCache>
            </c:strRef>
          </c:tx>
          <c:spPr>
            <a:solidFill>
              <a:srgbClr val="FFD9AC"/>
            </a:solidFill>
          </c:spPr>
          <c:invertIfNegative val="1"/>
          <c:cat>
            <c:numRef>
              <c:f>Récapitulatif!$B$5</c:f>
              <c:numCache>
                <c:formatCode>General</c:formatCode>
                <c:ptCount val="1"/>
              </c:numCache>
            </c:numRef>
          </c:cat>
          <c:val>
            <c:numRef>
              <c:f>Récapitulatif!$B$47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0-AF89-4988-8701-7121B59131B7}"/>
            </c:ext>
          </c:extLst>
        </c:ser>
        <c:ser>
          <c:idx val="1"/>
          <c:order val="1"/>
          <c:tx>
            <c:strRef>
              <c:f>Récapitulatif!$A$48</c:f>
              <c:strCache>
                <c:ptCount val="1"/>
                <c:pt idx="0">
                  <c:v>fluidité de lecture</c:v>
                </c:pt>
              </c:strCache>
            </c:strRef>
          </c:tx>
          <c:spPr>
            <a:solidFill>
              <a:srgbClr val="FFAB26"/>
            </a:solidFill>
          </c:spPr>
          <c:invertIfNegative val="1"/>
          <c:cat>
            <c:numRef>
              <c:f>Récapitulatif!$B$5</c:f>
              <c:numCache>
                <c:formatCode>General</c:formatCode>
                <c:ptCount val="1"/>
              </c:numCache>
            </c:numRef>
          </c:cat>
          <c:val>
            <c:numRef>
              <c:f>Récapitulatif!$B$48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1-AF89-4988-8701-7121B59131B7}"/>
            </c:ext>
          </c:extLst>
        </c:ser>
        <c:ser>
          <c:idx val="2"/>
          <c:order val="2"/>
          <c:tx>
            <c:strRef>
              <c:f>Récapitulatif!$A$49</c:f>
              <c:strCache>
                <c:ptCount val="1"/>
                <c:pt idx="0">
                  <c:v>comprendre les textes lus</c:v>
                </c:pt>
              </c:strCache>
            </c:strRef>
          </c:tx>
          <c:spPr>
            <a:solidFill>
              <a:srgbClr val="D09EEF"/>
            </a:solidFill>
          </c:spPr>
          <c:invertIfNegative val="1"/>
          <c:cat>
            <c:numRef>
              <c:f>Récapitulatif!$B$5</c:f>
              <c:numCache>
                <c:formatCode>General</c:formatCode>
                <c:ptCount val="1"/>
              </c:numCache>
            </c:numRef>
          </c:cat>
          <c:val>
            <c:numRef>
              <c:f>Récapitulatif!$B$49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2-AF89-4988-8701-7121B59131B7}"/>
            </c:ext>
          </c:extLst>
        </c:ser>
        <c:ser>
          <c:idx val="3"/>
          <c:order val="3"/>
          <c:tx>
            <c:strRef>
              <c:f>Récapitulatif!$A$50</c:f>
              <c:strCache>
                <c:ptCount val="1"/>
                <c:pt idx="0">
                  <c:v>Encodage / Savoir orthographique</c:v>
                </c:pt>
              </c:strCache>
            </c:strRef>
          </c:tx>
          <c:spPr>
            <a:solidFill>
              <a:srgbClr val="B738F4"/>
            </a:solidFill>
          </c:spPr>
          <c:invertIfNegative val="1"/>
          <c:cat>
            <c:numRef>
              <c:f>Récapitulatif!$B$5</c:f>
              <c:numCache>
                <c:formatCode>General</c:formatCode>
                <c:ptCount val="1"/>
              </c:numCache>
            </c:numRef>
          </c:cat>
          <c:val>
            <c:numRef>
              <c:f>Récapitulatif!$B$50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3-AF89-4988-8701-7121B59131B7}"/>
            </c:ext>
          </c:extLst>
        </c:ser>
        <c:ser>
          <c:idx val="4"/>
          <c:order val="4"/>
          <c:tx>
            <c:strRef>
              <c:f>Récapitulatif!$A$51</c:f>
              <c:strCache>
                <c:ptCount val="1"/>
                <c:pt idx="0">
                  <c:v>Écrire</c:v>
                </c:pt>
              </c:strCache>
            </c:strRef>
          </c:tx>
          <c:invertIfNegative val="0"/>
          <c:cat>
            <c:numRef>
              <c:f>Récapitulatif!$B$5</c:f>
              <c:numCache>
                <c:formatCode>General</c:formatCode>
                <c:ptCount val="1"/>
              </c:numCache>
            </c:numRef>
          </c:cat>
          <c:val>
            <c:numRef>
              <c:f>Récapitulatif!$B$51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F89-4988-8701-7121B59131B7}"/>
            </c:ext>
          </c:extLst>
        </c:ser>
        <c:ser>
          <c:idx val="5"/>
          <c:order val="5"/>
          <c:tx>
            <c:strRef>
              <c:f>Récapitulatif!$A$52</c:f>
              <c:strCache>
                <c:ptCount val="1"/>
                <c:pt idx="0">
                  <c:v>comprendre le langage oral</c:v>
                </c:pt>
              </c:strCache>
            </c:strRef>
          </c:tx>
          <c:invertIfNegative val="0"/>
          <c:cat>
            <c:numRef>
              <c:f>Récapitulatif!$B$5</c:f>
              <c:numCache>
                <c:formatCode>General</c:formatCode>
                <c:ptCount val="1"/>
              </c:numCache>
            </c:numRef>
          </c:cat>
          <c:val>
            <c:numRef>
              <c:f>Récapitulatif!$B$52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F89-4988-8701-7121B59131B7}"/>
            </c:ext>
          </c:extLst>
        </c:ser>
        <c:ser>
          <c:idx val="6"/>
          <c:order val="6"/>
          <c:tx>
            <c:strRef>
              <c:f>Récapitulatif!$A$53</c:f>
              <c:strCache>
                <c:ptCount val="1"/>
                <c:pt idx="0">
                  <c:v>S’exprimer à l’oral</c:v>
                </c:pt>
              </c:strCache>
            </c:strRef>
          </c:tx>
          <c:invertIfNegative val="0"/>
          <c:cat>
            <c:numRef>
              <c:f>Récapitulatif!$B$5</c:f>
              <c:numCache>
                <c:formatCode>General</c:formatCode>
                <c:ptCount val="1"/>
              </c:numCache>
            </c:numRef>
          </c:cat>
          <c:val>
            <c:numRef>
              <c:f>Récapitulatif!$B$53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F89-4988-8701-7121B59131B7}"/>
            </c:ext>
          </c:extLst>
        </c:ser>
        <c:ser>
          <c:idx val="7"/>
          <c:order val="7"/>
          <c:tx>
            <c:strRef>
              <c:f>Récapitulatif!$A$54</c:f>
              <c:strCache>
                <c:ptCount val="1"/>
                <c:pt idx="0">
                  <c:v>L'attention</c:v>
                </c:pt>
              </c:strCache>
            </c:strRef>
          </c:tx>
          <c:invertIfNegative val="0"/>
          <c:cat>
            <c:numRef>
              <c:f>Récapitulatif!$B$5</c:f>
              <c:numCache>
                <c:formatCode>General</c:formatCode>
                <c:ptCount val="1"/>
              </c:numCache>
            </c:numRef>
          </c:cat>
          <c:val>
            <c:numRef>
              <c:f>Récapitulatif!$B$54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F89-4988-8701-7121B59131B7}"/>
            </c:ext>
          </c:extLst>
        </c:ser>
        <c:ser>
          <c:idx val="8"/>
          <c:order val="8"/>
          <c:tx>
            <c:strRef>
              <c:f>Récapitulatif!$A$55</c:f>
              <c:strCache>
                <c:ptCount val="1"/>
                <c:pt idx="0">
                  <c:v>La mémorisation</c:v>
                </c:pt>
              </c:strCache>
            </c:strRef>
          </c:tx>
          <c:invertIfNegative val="0"/>
          <c:cat>
            <c:numRef>
              <c:f>Récapitulatif!$B$5</c:f>
              <c:numCache>
                <c:formatCode>General</c:formatCode>
                <c:ptCount val="1"/>
              </c:numCache>
            </c:numRef>
          </c:cat>
          <c:val>
            <c:numRef>
              <c:f>Récapitulatif!$B$55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F89-4988-8701-7121B59131B7}"/>
            </c:ext>
          </c:extLst>
        </c:ser>
        <c:ser>
          <c:idx val="9"/>
          <c:order val="9"/>
          <c:tx>
            <c:strRef>
              <c:f>Récapitulatif!$A$56</c:f>
              <c:strCache>
                <c:ptCount val="1"/>
                <c:pt idx="0">
                  <c:v>La capacité à coopérer</c:v>
                </c:pt>
              </c:strCache>
            </c:strRef>
          </c:tx>
          <c:invertIfNegative val="0"/>
          <c:cat>
            <c:numRef>
              <c:f>Récapitulatif!$B$5</c:f>
              <c:numCache>
                <c:formatCode>General</c:formatCode>
                <c:ptCount val="1"/>
              </c:numCache>
            </c:numRef>
          </c:cat>
          <c:val>
            <c:numRef>
              <c:f>Récapitulatif!$B$56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AF89-4988-8701-7121B59131B7}"/>
            </c:ext>
          </c:extLst>
        </c:ser>
        <c:ser>
          <c:idx val="10"/>
          <c:order val="10"/>
          <c:tx>
            <c:strRef>
              <c:f>Récapitulatif!$A$57</c:f>
              <c:strCache>
                <c:ptCount val="1"/>
                <c:pt idx="0">
                  <c:v>Le fonctionnement cognitif</c:v>
                </c:pt>
              </c:strCache>
            </c:strRef>
          </c:tx>
          <c:invertIfNegative val="0"/>
          <c:cat>
            <c:numRef>
              <c:f>Récapitulatif!$B$5</c:f>
              <c:numCache>
                <c:formatCode>General</c:formatCode>
                <c:ptCount val="1"/>
              </c:numCache>
            </c:numRef>
          </c:cat>
          <c:val>
            <c:numRef>
              <c:f>Récapitulatif!$B$57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F89-4988-8701-7121B59131B7}"/>
            </c:ext>
          </c:extLst>
        </c:ser>
        <c:ser>
          <c:idx val="11"/>
          <c:order val="11"/>
          <c:tx>
            <c:strRef>
              <c:f>Récapitulatif!$A$58</c:f>
              <c:strCache>
                <c:ptCount val="1"/>
                <c:pt idx="0">
                  <c:v>Construction/connaissance des nombres</c:v>
                </c:pt>
              </c:strCache>
            </c:strRef>
          </c:tx>
          <c:invertIfNegative val="0"/>
          <c:cat>
            <c:numRef>
              <c:f>Récapitulatif!$B$5</c:f>
              <c:numCache>
                <c:formatCode>General</c:formatCode>
                <c:ptCount val="1"/>
              </c:numCache>
            </c:numRef>
          </c:cat>
          <c:val>
            <c:numRef>
              <c:f>Récapitulatif!$B$58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AF89-4988-8701-7121B59131B7}"/>
            </c:ext>
          </c:extLst>
        </c:ser>
        <c:ser>
          <c:idx val="12"/>
          <c:order val="12"/>
          <c:tx>
            <c:strRef>
              <c:f>Récapitulatif!$A$59</c:f>
              <c:strCache>
                <c:ptCount val="1"/>
                <c:pt idx="0">
                  <c:v>Calculer</c:v>
                </c:pt>
              </c:strCache>
            </c:strRef>
          </c:tx>
          <c:invertIfNegative val="0"/>
          <c:cat>
            <c:numRef>
              <c:f>Récapitulatif!$B$5</c:f>
              <c:numCache>
                <c:formatCode>General</c:formatCode>
                <c:ptCount val="1"/>
              </c:numCache>
            </c:numRef>
          </c:cat>
          <c:val>
            <c:numRef>
              <c:f>Récapitulatif!$B$59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F89-4988-8701-7121B59131B7}"/>
            </c:ext>
          </c:extLst>
        </c:ser>
        <c:ser>
          <c:idx val="13"/>
          <c:order val="13"/>
          <c:tx>
            <c:strRef>
              <c:f>Récapitulatif!$A$60</c:f>
              <c:strCache>
                <c:ptCount val="1"/>
                <c:pt idx="0">
                  <c:v>Mener une démarche scientifique, résoudre un problème</c:v>
                </c:pt>
              </c:strCache>
            </c:strRef>
          </c:tx>
          <c:invertIfNegative val="0"/>
          <c:cat>
            <c:numRef>
              <c:f>Récapitulatif!$B$5</c:f>
              <c:numCache>
                <c:formatCode>General</c:formatCode>
                <c:ptCount val="1"/>
              </c:numCache>
            </c:numRef>
          </c:cat>
          <c:val>
            <c:numRef>
              <c:f>Récapitulatif!$B$60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AF89-4988-8701-7121B59131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25"/>
        <c:axId val="-2005729400"/>
        <c:axId val="-2000298056"/>
      </c:barChart>
      <c:catAx>
        <c:axId val="-200572940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  <a:endParaRPr lang="fr-FR"/>
          </a:p>
        </c:txPr>
        <c:crossAx val="-2000298056"/>
        <c:crosses val="autoZero"/>
        <c:auto val="1"/>
        <c:lblAlgn val="ctr"/>
        <c:lblOffset val="100"/>
        <c:noMultiLvlLbl val="1"/>
      </c:catAx>
      <c:valAx>
        <c:axId val="-20002980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-2005729400"/>
        <c:crosses val="max"/>
        <c:crossBetween val="between"/>
      </c:valAx>
    </c:plotArea>
    <c:legend>
      <c:legendPos val="t"/>
      <c:layout>
        <c:manualLayout>
          <c:xMode val="edge"/>
          <c:yMode val="edge"/>
          <c:x val="4.1436884585669E-2"/>
          <c:y val="1.7467248908296901E-2"/>
          <c:w val="0.92965216247760296"/>
          <c:h val="0.46439517931437602"/>
        </c:manualLayout>
      </c:layout>
      <c:overlay val="0"/>
      <c:txPr>
        <a:bodyPr/>
        <a:lstStyle/>
        <a:p>
          <a:pPr lvl="0">
            <a:defRPr sz="1000" b="0" i="0" kern="600">
              <a:solidFill>
                <a:srgbClr val="202222"/>
              </a:solidFill>
              <a:latin typeface="Assistant"/>
            </a:defRPr>
          </a:pPr>
          <a:endParaRPr lang="fr-FR"/>
        </a:p>
      </c:txPr>
    </c:legend>
    <c:plotVisOnly val="1"/>
    <c:dispBlanksAs val="zero"/>
    <c:showDLblsOverMax val="1"/>
  </c:chart>
  <c:spPr>
    <a:solidFill>
      <a:srgbClr val="F2F9FD"/>
    </a:solidFill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7" Type="http://schemas.openxmlformats.org/officeDocument/2006/relationships/image" Target="../media/image13.png"/><Relationship Id="rId2" Type="http://schemas.openxmlformats.org/officeDocument/2006/relationships/image" Target="../media/image8.png"/><Relationship Id="rId1" Type="http://schemas.openxmlformats.org/officeDocument/2006/relationships/image" Target="../media/image7.png"/><Relationship Id="rId6" Type="http://schemas.openxmlformats.org/officeDocument/2006/relationships/image" Target="../media/image12.png"/><Relationship Id="rId5" Type="http://schemas.openxmlformats.org/officeDocument/2006/relationships/image" Target="../media/image11.png"/><Relationship Id="rId4" Type="http://schemas.openxmlformats.org/officeDocument/2006/relationships/image" Target="../media/image10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41274</xdr:colOff>
      <xdr:row>0</xdr:row>
      <xdr:rowOff>79375</xdr:rowOff>
    </xdr:from>
    <xdr:ext cx="2562226" cy="800100"/>
    <xdr:sp macro="" textlink="">
      <xdr:nvSpPr>
        <xdr:cNvPr id="3" name="Shap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917574" y="79375"/>
          <a:ext cx="2562226" cy="800100"/>
        </a:xfrm>
        <a:prstGeom prst="rect">
          <a:avLst/>
        </a:prstGeom>
        <a:noFill/>
        <a:ln w="19050" cap="flat" cmpd="sng">
          <a:solidFill>
            <a:srgbClr val="FFAB26"/>
          </a:solidFill>
          <a:prstDash val="lgDash"/>
          <a:round/>
          <a:headEnd type="none" w="sm" len="sm"/>
          <a:tailEnd type="none" w="sm" len="sm"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02222"/>
            </a:buClr>
            <a:buSzPts val="1400"/>
            <a:buFont typeface="Merriweather"/>
            <a:buNone/>
          </a:pPr>
          <a:r>
            <a:rPr lang="en-US" sz="1400" b="0" i="0" u="none" strike="noStrike">
              <a:solidFill>
                <a:srgbClr val="202222"/>
              </a:solidFill>
              <a:latin typeface="Merriweather"/>
              <a:ea typeface="Merriweather"/>
              <a:cs typeface="Merriweather"/>
              <a:sym typeface="Merriweather"/>
            </a:rPr>
            <a:t>⚠️ Placez un "X" dans les cases pour indiquer une observation positive. ⚠️</a:t>
          </a:r>
          <a:endParaRPr sz="1400"/>
        </a:p>
      </xdr:txBody>
    </xdr:sp>
    <xdr:clientData fLocksWithSheet="0"/>
  </xdr:oneCellAnchor>
  <xdr:twoCellAnchor editAs="oneCell">
    <xdr:from>
      <xdr:col>6</xdr:col>
      <xdr:colOff>490900</xdr:colOff>
      <xdr:row>3</xdr:row>
      <xdr:rowOff>725850</xdr:rowOff>
    </xdr:from>
    <xdr:to>
      <xdr:col>6</xdr:col>
      <xdr:colOff>994900</xdr:colOff>
      <xdr:row>3</xdr:row>
      <xdr:rowOff>1229850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98300" y="3786550"/>
          <a:ext cx="504000" cy="504000"/>
        </a:xfrm>
        <a:prstGeom prst="rect">
          <a:avLst/>
        </a:prstGeom>
      </xdr:spPr>
    </xdr:pic>
    <xdr:clientData/>
  </xdr:twoCellAnchor>
  <xdr:twoCellAnchor editAs="oneCell">
    <xdr:from>
      <xdr:col>4</xdr:col>
      <xdr:colOff>490900</xdr:colOff>
      <xdr:row>3</xdr:row>
      <xdr:rowOff>725850</xdr:rowOff>
    </xdr:from>
    <xdr:to>
      <xdr:col>4</xdr:col>
      <xdr:colOff>994900</xdr:colOff>
      <xdr:row>3</xdr:row>
      <xdr:rowOff>1229850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748700" y="3786550"/>
          <a:ext cx="504000" cy="504000"/>
        </a:xfrm>
        <a:prstGeom prst="rect">
          <a:avLst/>
        </a:prstGeom>
      </xdr:spPr>
    </xdr:pic>
    <xdr:clientData/>
  </xdr:twoCellAnchor>
  <xdr:twoCellAnchor editAs="oneCell">
    <xdr:from>
      <xdr:col>5</xdr:col>
      <xdr:colOff>630600</xdr:colOff>
      <xdr:row>3</xdr:row>
      <xdr:rowOff>725850</xdr:rowOff>
    </xdr:from>
    <xdr:to>
      <xdr:col>5</xdr:col>
      <xdr:colOff>1134600</xdr:colOff>
      <xdr:row>3</xdr:row>
      <xdr:rowOff>1229850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336200" y="3786550"/>
          <a:ext cx="504000" cy="504000"/>
        </a:xfrm>
        <a:prstGeom prst="rect">
          <a:avLst/>
        </a:prstGeom>
      </xdr:spPr>
    </xdr:pic>
    <xdr:clientData/>
  </xdr:twoCellAnchor>
  <xdr:twoCellAnchor editAs="oneCell">
    <xdr:from>
      <xdr:col>1</xdr:col>
      <xdr:colOff>325800</xdr:colOff>
      <xdr:row>3</xdr:row>
      <xdr:rowOff>725850</xdr:rowOff>
    </xdr:from>
    <xdr:to>
      <xdr:col>1</xdr:col>
      <xdr:colOff>829800</xdr:colOff>
      <xdr:row>3</xdr:row>
      <xdr:rowOff>1229850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02100" y="3786550"/>
          <a:ext cx="504000" cy="504000"/>
        </a:xfrm>
        <a:prstGeom prst="rect">
          <a:avLst/>
        </a:prstGeom>
      </xdr:spPr>
    </xdr:pic>
    <xdr:clientData/>
  </xdr:twoCellAnchor>
  <xdr:twoCellAnchor editAs="oneCell">
    <xdr:from>
      <xdr:col>2</xdr:col>
      <xdr:colOff>300400</xdr:colOff>
      <xdr:row>3</xdr:row>
      <xdr:rowOff>725850</xdr:rowOff>
    </xdr:from>
    <xdr:to>
      <xdr:col>2</xdr:col>
      <xdr:colOff>804400</xdr:colOff>
      <xdr:row>3</xdr:row>
      <xdr:rowOff>1229850</xdr:rowOff>
    </xdr:to>
    <xdr:pic>
      <xdr:nvPicPr>
        <xdr:cNvPr id="15" name="Imag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345100" y="3786550"/>
          <a:ext cx="504000" cy="504000"/>
        </a:xfrm>
        <a:prstGeom prst="rect">
          <a:avLst/>
        </a:prstGeom>
      </xdr:spPr>
    </xdr:pic>
    <xdr:clientData/>
  </xdr:twoCellAnchor>
  <xdr:twoCellAnchor editAs="oneCell">
    <xdr:from>
      <xdr:col>3</xdr:col>
      <xdr:colOff>821100</xdr:colOff>
      <xdr:row>3</xdr:row>
      <xdr:rowOff>725850</xdr:rowOff>
    </xdr:from>
    <xdr:to>
      <xdr:col>3</xdr:col>
      <xdr:colOff>1325100</xdr:colOff>
      <xdr:row>3</xdr:row>
      <xdr:rowOff>1229850</xdr:rowOff>
    </xdr:to>
    <xdr:pic>
      <xdr:nvPicPr>
        <xdr:cNvPr id="16" name="Image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958000" y="3786550"/>
          <a:ext cx="504000" cy="5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139700</xdr:colOff>
      <xdr:row>2</xdr:row>
      <xdr:rowOff>228600</xdr:rowOff>
    </xdr:from>
    <xdr:ext cx="5930900" cy="4622800"/>
    <xdr:graphicFrame macro="">
      <xdr:nvGraphicFramePr>
        <xdr:cNvPr id="444257261" name="Chart 1" title="Graphique">
          <a:extLst>
            <a:ext uri="{FF2B5EF4-FFF2-40B4-BE49-F238E27FC236}">
              <a16:creationId xmlns:a16="http://schemas.microsoft.com/office/drawing/2014/main" id="{00000000-0008-0000-0100-0000EDD37A1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2</xdr:col>
      <xdr:colOff>127000</xdr:colOff>
      <xdr:row>22</xdr:row>
      <xdr:rowOff>127000</xdr:rowOff>
    </xdr:from>
    <xdr:ext cx="6032500" cy="3860800"/>
    <xdr:graphicFrame macro="">
      <xdr:nvGraphicFramePr>
        <xdr:cNvPr id="4" name="Chart 1" title="Graphiqu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2</xdr:col>
      <xdr:colOff>88900</xdr:colOff>
      <xdr:row>45</xdr:row>
      <xdr:rowOff>12700</xdr:rowOff>
    </xdr:from>
    <xdr:ext cx="6083300" cy="5816600"/>
    <xdr:graphicFrame macro="">
      <xdr:nvGraphicFramePr>
        <xdr:cNvPr id="5" name="Chart 1" title="Graphique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304800</xdr:colOff>
      <xdr:row>3</xdr:row>
      <xdr:rowOff>66675</xdr:rowOff>
    </xdr:from>
    <xdr:ext cx="666750" cy="695325"/>
    <xdr:pic>
      <xdr:nvPicPr>
        <xdr:cNvPr id="2" name="image1.png" title="Image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2</xdr:col>
      <xdr:colOff>323850</xdr:colOff>
      <xdr:row>3</xdr:row>
      <xdr:rowOff>603250</xdr:rowOff>
    </xdr:from>
    <xdr:ext cx="838200" cy="800100"/>
    <xdr:pic>
      <xdr:nvPicPr>
        <xdr:cNvPr id="3" name="image9.png" title="Image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2686050" y="1619250"/>
          <a:ext cx="838200" cy="800100"/>
        </a:xfrm>
        <a:prstGeom prst="rect">
          <a:avLst/>
        </a:prstGeom>
        <a:noFill/>
      </xdr:spPr>
    </xdr:pic>
    <xdr:clientData fLocksWithSheet="0"/>
  </xdr:oneCellAnchor>
  <xdr:oneCellAnchor>
    <xdr:from>
      <xdr:col>3</xdr:col>
      <xdr:colOff>323850</xdr:colOff>
      <xdr:row>3</xdr:row>
      <xdr:rowOff>603250</xdr:rowOff>
    </xdr:from>
    <xdr:ext cx="838200" cy="800100"/>
    <xdr:pic>
      <xdr:nvPicPr>
        <xdr:cNvPr id="4" name="image10.png" title="Image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 preferRelativeResize="0"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4451350" y="1619250"/>
          <a:ext cx="838200" cy="800100"/>
        </a:xfrm>
        <a:prstGeom prst="rect">
          <a:avLst/>
        </a:prstGeom>
        <a:noFill/>
      </xdr:spPr>
    </xdr:pic>
    <xdr:clientData fLocksWithSheet="0"/>
  </xdr:oneCellAnchor>
  <xdr:oneCellAnchor>
    <xdr:from>
      <xdr:col>4</xdr:col>
      <xdr:colOff>323850</xdr:colOff>
      <xdr:row>3</xdr:row>
      <xdr:rowOff>574675</xdr:rowOff>
    </xdr:from>
    <xdr:ext cx="895350" cy="857250"/>
    <xdr:pic>
      <xdr:nvPicPr>
        <xdr:cNvPr id="5" name="image12.png" title="Image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 preferRelativeResize="0"/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216650" y="1590675"/>
          <a:ext cx="895350" cy="857250"/>
        </a:xfrm>
        <a:prstGeom prst="rect">
          <a:avLst/>
        </a:prstGeom>
        <a:noFill/>
      </xdr:spPr>
    </xdr:pic>
    <xdr:clientData fLocksWithSheet="0"/>
  </xdr:oneCellAnchor>
  <xdr:oneCellAnchor>
    <xdr:from>
      <xdr:col>6</xdr:col>
      <xdr:colOff>654050</xdr:colOff>
      <xdr:row>3</xdr:row>
      <xdr:rowOff>574675</xdr:rowOff>
    </xdr:from>
    <xdr:ext cx="895350" cy="857250"/>
    <xdr:pic>
      <xdr:nvPicPr>
        <xdr:cNvPr id="6" name="image8.png" title="Image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 preferRelativeResize="0"/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10153650" y="1590675"/>
          <a:ext cx="895350" cy="857250"/>
        </a:xfrm>
        <a:prstGeom prst="rect">
          <a:avLst/>
        </a:prstGeom>
        <a:noFill/>
      </xdr:spPr>
    </xdr:pic>
    <xdr:clientData fLocksWithSheet="0"/>
  </xdr:oneCellAnchor>
  <xdr:oneCellAnchor>
    <xdr:from>
      <xdr:col>5</xdr:col>
      <xdr:colOff>447675</xdr:colOff>
      <xdr:row>3</xdr:row>
      <xdr:rowOff>574675</xdr:rowOff>
    </xdr:from>
    <xdr:ext cx="895350" cy="857250"/>
    <xdr:pic>
      <xdr:nvPicPr>
        <xdr:cNvPr id="7" name="image11.png" title="Image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 preferRelativeResize="0"/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8181975" y="1590675"/>
          <a:ext cx="895350" cy="857250"/>
        </a:xfrm>
        <a:prstGeom prst="rect">
          <a:avLst/>
        </a:prstGeom>
        <a:noFill/>
      </xdr:spPr>
    </xdr:pic>
    <xdr:clientData fLocksWithSheet="0"/>
  </xdr:oneCellAnchor>
  <xdr:oneCellAnchor>
    <xdr:from>
      <xdr:col>7</xdr:col>
      <xdr:colOff>342900</xdr:colOff>
      <xdr:row>3</xdr:row>
      <xdr:rowOff>574675</xdr:rowOff>
    </xdr:from>
    <xdr:ext cx="895350" cy="857250"/>
    <xdr:pic>
      <xdr:nvPicPr>
        <xdr:cNvPr id="8" name="image13.png" title="Image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 preferRelativeResize="0"/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11938000" y="1590675"/>
          <a:ext cx="895350" cy="857250"/>
        </a:xfrm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41274</xdr:colOff>
      <xdr:row>0</xdr:row>
      <xdr:rowOff>79375</xdr:rowOff>
    </xdr:from>
    <xdr:ext cx="2562226" cy="800100"/>
    <xdr:sp macro="" textlink="">
      <xdr:nvSpPr>
        <xdr:cNvPr id="2" name="Shape 3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917574" y="79375"/>
          <a:ext cx="2562226" cy="800100"/>
        </a:xfrm>
        <a:prstGeom prst="rect">
          <a:avLst/>
        </a:prstGeom>
        <a:noFill/>
        <a:ln w="19050" cap="flat" cmpd="sng">
          <a:solidFill>
            <a:srgbClr val="FFAB26"/>
          </a:solidFill>
          <a:prstDash val="lgDash"/>
          <a:round/>
          <a:headEnd type="none" w="sm" len="sm"/>
          <a:tailEnd type="none" w="sm" len="sm"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Clr>
              <a:srgbClr val="202222"/>
            </a:buClr>
            <a:buSzPts val="1400"/>
            <a:buFont typeface="Merriweather"/>
            <a:buNone/>
          </a:pPr>
          <a:r>
            <a:rPr lang="en-US" sz="1400" b="0" i="0" u="none" strike="noStrike">
              <a:solidFill>
                <a:srgbClr val="202222"/>
              </a:solidFill>
              <a:latin typeface="Merriweather"/>
              <a:ea typeface="Merriweather"/>
              <a:cs typeface="Merriweather"/>
              <a:sym typeface="Merriweather"/>
            </a:rPr>
            <a:t>⚠️ Placez un "1" dans les cases pour indiquer une observation positive. ⚠️</a:t>
          </a:r>
          <a:endParaRPr sz="1400"/>
        </a:p>
      </xdr:txBody>
    </xdr:sp>
    <xdr:clientData fLocksWithSheet="0"/>
  </xdr:oneCellAnchor>
  <xdr:twoCellAnchor editAs="oneCell">
    <xdr:from>
      <xdr:col>6</xdr:col>
      <xdr:colOff>490900</xdr:colOff>
      <xdr:row>3</xdr:row>
      <xdr:rowOff>725850</xdr:rowOff>
    </xdr:from>
    <xdr:to>
      <xdr:col>6</xdr:col>
      <xdr:colOff>994900</xdr:colOff>
      <xdr:row>3</xdr:row>
      <xdr:rowOff>1229850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98300" y="3786550"/>
          <a:ext cx="504000" cy="504000"/>
        </a:xfrm>
        <a:prstGeom prst="rect">
          <a:avLst/>
        </a:prstGeom>
      </xdr:spPr>
    </xdr:pic>
    <xdr:clientData/>
  </xdr:twoCellAnchor>
  <xdr:twoCellAnchor editAs="oneCell">
    <xdr:from>
      <xdr:col>4</xdr:col>
      <xdr:colOff>490900</xdr:colOff>
      <xdr:row>3</xdr:row>
      <xdr:rowOff>725850</xdr:rowOff>
    </xdr:from>
    <xdr:to>
      <xdr:col>4</xdr:col>
      <xdr:colOff>994900</xdr:colOff>
      <xdr:row>3</xdr:row>
      <xdr:rowOff>1229850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748700" y="3786550"/>
          <a:ext cx="504000" cy="504000"/>
        </a:xfrm>
        <a:prstGeom prst="rect">
          <a:avLst/>
        </a:prstGeom>
      </xdr:spPr>
    </xdr:pic>
    <xdr:clientData/>
  </xdr:twoCellAnchor>
  <xdr:twoCellAnchor editAs="oneCell">
    <xdr:from>
      <xdr:col>5</xdr:col>
      <xdr:colOff>630600</xdr:colOff>
      <xdr:row>3</xdr:row>
      <xdr:rowOff>725850</xdr:rowOff>
    </xdr:from>
    <xdr:to>
      <xdr:col>5</xdr:col>
      <xdr:colOff>1134600</xdr:colOff>
      <xdr:row>3</xdr:row>
      <xdr:rowOff>1229850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336200" y="3786550"/>
          <a:ext cx="504000" cy="504000"/>
        </a:xfrm>
        <a:prstGeom prst="rect">
          <a:avLst/>
        </a:prstGeom>
      </xdr:spPr>
    </xdr:pic>
    <xdr:clientData/>
  </xdr:twoCellAnchor>
  <xdr:twoCellAnchor editAs="oneCell">
    <xdr:from>
      <xdr:col>1</xdr:col>
      <xdr:colOff>325800</xdr:colOff>
      <xdr:row>3</xdr:row>
      <xdr:rowOff>725850</xdr:rowOff>
    </xdr:from>
    <xdr:to>
      <xdr:col>1</xdr:col>
      <xdr:colOff>829800</xdr:colOff>
      <xdr:row>3</xdr:row>
      <xdr:rowOff>1229850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202100" y="3786550"/>
          <a:ext cx="504000" cy="504000"/>
        </a:xfrm>
        <a:prstGeom prst="rect">
          <a:avLst/>
        </a:prstGeom>
      </xdr:spPr>
    </xdr:pic>
    <xdr:clientData/>
  </xdr:twoCellAnchor>
  <xdr:twoCellAnchor editAs="oneCell">
    <xdr:from>
      <xdr:col>2</xdr:col>
      <xdr:colOff>300400</xdr:colOff>
      <xdr:row>3</xdr:row>
      <xdr:rowOff>725850</xdr:rowOff>
    </xdr:from>
    <xdr:to>
      <xdr:col>2</xdr:col>
      <xdr:colOff>804400</xdr:colOff>
      <xdr:row>3</xdr:row>
      <xdr:rowOff>1229850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345100" y="3786550"/>
          <a:ext cx="504000" cy="504000"/>
        </a:xfrm>
        <a:prstGeom prst="rect">
          <a:avLst/>
        </a:prstGeom>
      </xdr:spPr>
    </xdr:pic>
    <xdr:clientData/>
  </xdr:twoCellAnchor>
  <xdr:twoCellAnchor editAs="oneCell">
    <xdr:from>
      <xdr:col>3</xdr:col>
      <xdr:colOff>821100</xdr:colOff>
      <xdr:row>3</xdr:row>
      <xdr:rowOff>725850</xdr:rowOff>
    </xdr:from>
    <xdr:to>
      <xdr:col>3</xdr:col>
      <xdr:colOff>1325100</xdr:colOff>
      <xdr:row>3</xdr:row>
      <xdr:rowOff>1229850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958000" y="3786550"/>
          <a:ext cx="504000" cy="5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92278F"/>
      </a:accent1>
      <a:accent2>
        <a:srgbClr val="9B57D3"/>
      </a:accent2>
      <a:accent3>
        <a:srgbClr val="755DD9"/>
      </a:accent3>
      <a:accent4>
        <a:srgbClr val="665EB8"/>
      </a:accent4>
      <a:accent5>
        <a:srgbClr val="45A5ED"/>
      </a:accent5>
      <a:accent6>
        <a:srgbClr val="5982DB"/>
      </a:accent6>
      <a:hlink>
        <a:srgbClr val="0066FF"/>
      </a:hlink>
      <a:folHlink>
        <a:srgbClr val="0066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000"/>
  <sheetViews>
    <sheetView showGridLines="0" tabSelected="1" zoomScale="90" zoomScaleNormal="90" workbookViewId="0">
      <pane ySplit="4" topLeftCell="A5" activePane="bottomLeft" state="frozen"/>
      <selection pane="bottomLeft" activeCell="D33" sqref="D33"/>
    </sheetView>
  </sheetViews>
  <sheetFormatPr baseColWidth="10" defaultColWidth="14.44140625" defaultRowHeight="15" customHeight="1"/>
  <cols>
    <col min="1" max="1" width="11.44140625" style="105" customWidth="1"/>
    <col min="2" max="2" width="15.33203125" style="105" customWidth="1"/>
    <col min="3" max="3" width="14.33203125" style="105" customWidth="1"/>
    <col min="4" max="4" width="27.77734375" style="105" customWidth="1"/>
    <col min="5" max="5" width="19" style="105" customWidth="1"/>
    <col min="6" max="6" width="22.33203125" style="105" customWidth="1"/>
    <col min="7" max="7" width="19.109375" style="105" customWidth="1"/>
    <col min="8" max="8" width="15" style="105" customWidth="1"/>
    <col min="9" max="10" width="11.44140625" style="105" customWidth="1"/>
    <col min="11" max="11" width="2.77734375" style="131" customWidth="1"/>
    <col min="12" max="12" width="17.33203125" style="132" customWidth="1"/>
    <col min="13" max="13" width="19.77734375" style="132" customWidth="1"/>
    <col min="14" max="14" width="19.109375" style="132" customWidth="1"/>
    <col min="15" max="15" width="17.33203125" style="132" customWidth="1"/>
    <col min="16" max="16" width="7.44140625" style="133" hidden="1" customWidth="1"/>
    <col min="17" max="17" width="13.109375" style="160" customWidth="1"/>
    <col min="18" max="18" width="21.44140625" style="134" customWidth="1"/>
    <col min="19" max="23" width="11.44140625" style="105" customWidth="1"/>
    <col min="24" max="16384" width="14.44140625" style="105"/>
  </cols>
  <sheetData>
    <row r="1" spans="1:37" s="223" customFormat="1" ht="42" customHeight="1" thickBot="1">
      <c r="A1" s="231"/>
      <c r="B1" s="231"/>
      <c r="D1" s="239" t="s">
        <v>0</v>
      </c>
      <c r="E1" s="219"/>
      <c r="F1" s="239" t="s">
        <v>1</v>
      </c>
      <c r="G1" s="220"/>
      <c r="H1" s="236"/>
      <c r="I1" s="236"/>
      <c r="J1" s="236"/>
      <c r="K1" s="233"/>
      <c r="L1" s="234"/>
      <c r="M1" s="234"/>
      <c r="N1" s="234"/>
      <c r="O1" s="234"/>
      <c r="P1" s="232"/>
      <c r="Q1" s="225"/>
      <c r="R1" s="225"/>
      <c r="S1" s="235"/>
      <c r="T1" s="222"/>
      <c r="U1" s="235"/>
      <c r="V1" s="235"/>
      <c r="W1" s="236"/>
    </row>
    <row r="2" spans="1:37" ht="33" customHeight="1" thickBot="1">
      <c r="A2" s="236"/>
      <c r="B2" s="240"/>
      <c r="C2" s="240"/>
      <c r="D2" s="240"/>
      <c r="E2" s="238"/>
      <c r="F2" s="240"/>
      <c r="G2" s="238"/>
      <c r="H2" s="232"/>
      <c r="I2" s="232"/>
      <c r="J2" s="232"/>
      <c r="K2" s="237"/>
      <c r="L2" s="261" t="s">
        <v>126</v>
      </c>
      <c r="M2" s="262"/>
      <c r="N2" s="262"/>
      <c r="O2" s="263"/>
      <c r="P2" s="107"/>
      <c r="Q2" s="225"/>
      <c r="R2" s="225"/>
      <c r="S2" s="264" t="s">
        <v>102</v>
      </c>
      <c r="T2" s="265"/>
      <c r="U2" s="265"/>
      <c r="V2" s="265" t="s">
        <v>125</v>
      </c>
      <c r="W2" s="265"/>
      <c r="X2" s="265"/>
      <c r="Y2" s="265"/>
      <c r="Z2" s="265"/>
      <c r="AA2" s="265"/>
      <c r="AB2" s="265"/>
      <c r="AC2" s="265"/>
      <c r="AD2" s="265"/>
      <c r="AE2" s="265"/>
      <c r="AF2" s="265"/>
      <c r="AG2" s="265"/>
      <c r="AH2" s="265"/>
      <c r="AI2" s="265"/>
      <c r="AJ2" s="269"/>
    </row>
    <row r="3" spans="1:37" ht="141" customHeight="1">
      <c r="A3" s="228"/>
      <c r="B3" s="108"/>
      <c r="C3" s="109"/>
      <c r="D3" s="110" t="s">
        <v>161</v>
      </c>
      <c r="E3" s="111" t="s">
        <v>162</v>
      </c>
      <c r="F3" s="111" t="s">
        <v>163</v>
      </c>
      <c r="G3" s="112" t="s">
        <v>9</v>
      </c>
      <c r="H3" s="113" t="s">
        <v>111</v>
      </c>
      <c r="I3" s="114" t="s">
        <v>69</v>
      </c>
      <c r="J3" s="114" t="s">
        <v>71</v>
      </c>
      <c r="K3" s="115"/>
      <c r="L3" s="255" t="s">
        <v>137</v>
      </c>
      <c r="M3" s="260" t="s">
        <v>138</v>
      </c>
      <c r="N3" s="260" t="s">
        <v>139</v>
      </c>
      <c r="O3" s="256" t="s">
        <v>140</v>
      </c>
      <c r="P3" s="116"/>
      <c r="Q3" s="226"/>
      <c r="R3" s="226"/>
      <c r="S3" s="270" t="s">
        <v>75</v>
      </c>
      <c r="T3" s="270"/>
      <c r="U3" s="271"/>
      <c r="V3" s="178" t="s">
        <v>106</v>
      </c>
      <c r="W3" s="167" t="s">
        <v>152</v>
      </c>
      <c r="X3" s="274" t="s">
        <v>104</v>
      </c>
      <c r="Y3" s="275"/>
      <c r="Z3" s="276" t="s">
        <v>77</v>
      </c>
      <c r="AA3" s="270"/>
      <c r="AB3" s="270"/>
      <c r="AC3" s="271"/>
      <c r="AD3" s="272" t="s">
        <v>103</v>
      </c>
      <c r="AE3" s="273"/>
      <c r="AF3" s="167" t="s">
        <v>78</v>
      </c>
      <c r="AG3" s="266" t="s">
        <v>151</v>
      </c>
      <c r="AH3" s="267"/>
      <c r="AI3" s="267"/>
      <c r="AJ3" s="268"/>
      <c r="AK3" s="177"/>
    </row>
    <row r="4" spans="1:37" ht="105" customHeight="1">
      <c r="A4" s="104" t="s">
        <v>66</v>
      </c>
      <c r="B4" s="117" t="s">
        <v>2</v>
      </c>
      <c r="C4" s="117" t="s">
        <v>3</v>
      </c>
      <c r="D4" s="118" t="s">
        <v>4</v>
      </c>
      <c r="E4" s="117" t="s">
        <v>5</v>
      </c>
      <c r="F4" s="117" t="s">
        <v>6</v>
      </c>
      <c r="G4" s="117" t="s">
        <v>7</v>
      </c>
      <c r="H4" s="119" t="s">
        <v>164</v>
      </c>
      <c r="I4" s="120" t="s">
        <v>68</v>
      </c>
      <c r="J4" s="120" t="s">
        <v>70</v>
      </c>
      <c r="K4" s="121"/>
      <c r="L4" s="257" t="s">
        <v>98</v>
      </c>
      <c r="M4" s="258" t="s">
        <v>99</v>
      </c>
      <c r="N4" s="258" t="s">
        <v>100</v>
      </c>
      <c r="O4" s="259" t="s">
        <v>101</v>
      </c>
      <c r="P4" s="122"/>
      <c r="Q4" s="226"/>
      <c r="R4" s="226"/>
      <c r="S4" s="244" t="s">
        <v>115</v>
      </c>
      <c r="T4" s="244" t="s">
        <v>141</v>
      </c>
      <c r="U4" s="245" t="s">
        <v>107</v>
      </c>
      <c r="V4" s="246" t="s">
        <v>110</v>
      </c>
      <c r="W4" s="246" t="s">
        <v>105</v>
      </c>
      <c r="X4" s="247" t="s">
        <v>130</v>
      </c>
      <c r="Y4" s="248" t="s">
        <v>76</v>
      </c>
      <c r="Z4" s="249" t="s">
        <v>132</v>
      </c>
      <c r="AA4" s="244" t="s">
        <v>133</v>
      </c>
      <c r="AB4" s="244" t="s">
        <v>134</v>
      </c>
      <c r="AC4" s="245" t="s">
        <v>142</v>
      </c>
      <c r="AD4" s="250" t="s">
        <v>109</v>
      </c>
      <c r="AE4" s="251" t="s">
        <v>108</v>
      </c>
      <c r="AF4" s="246" t="s">
        <v>153</v>
      </c>
      <c r="AG4" s="252" t="s">
        <v>147</v>
      </c>
      <c r="AH4" s="253" t="s">
        <v>148</v>
      </c>
      <c r="AI4" s="253" t="s">
        <v>149</v>
      </c>
      <c r="AJ4" s="254" t="s">
        <v>150</v>
      </c>
      <c r="AK4" s="177"/>
    </row>
    <row r="5" spans="1:37" ht="21" customHeight="1">
      <c r="A5" s="142" t="s">
        <v>10</v>
      </c>
      <c r="B5" s="135"/>
      <c r="C5" s="135"/>
      <c r="D5" s="135"/>
      <c r="E5" s="135"/>
      <c r="F5" s="135"/>
      <c r="G5" s="135"/>
      <c r="H5" s="136"/>
      <c r="I5" s="136"/>
      <c r="J5" s="136"/>
      <c r="K5" s="123">
        <f>IF(OR(B5="X",C5="X",D5="X",E5="X",F5="X",G5="X"),COUNTA(B5:G5)*(-1),COUNTA(I5:J5))</f>
        <v>0</v>
      </c>
      <c r="L5" s="137"/>
      <c r="M5" s="137"/>
      <c r="N5" s="137"/>
      <c r="O5" s="137"/>
      <c r="P5" s="124">
        <f>IF(OR(L5="x",M5="x"),COUNTA(L5:M5),COUNTA(N5:O5)*(-1))</f>
        <v>0</v>
      </c>
      <c r="Q5" s="158" t="str">
        <f t="shared" ref="Q5:Q34" si="0">A5</f>
        <v>Elève-1</v>
      </c>
      <c r="R5" s="125" t="str">
        <f>IF(P5&lt;0,"Quelles fragilités ? =&gt;","")</f>
        <v/>
      </c>
      <c r="S5" s="137"/>
      <c r="T5" s="138"/>
      <c r="U5" s="161"/>
      <c r="V5" s="179"/>
      <c r="W5" s="168"/>
      <c r="X5" s="184"/>
      <c r="Y5" s="185"/>
      <c r="Z5" s="173"/>
      <c r="AA5" s="138"/>
      <c r="AB5" s="138"/>
      <c r="AC5" s="161"/>
      <c r="AD5" s="184"/>
      <c r="AE5" s="185"/>
      <c r="AF5" s="168"/>
      <c r="AG5" s="184"/>
      <c r="AH5" s="138"/>
      <c r="AI5" s="138"/>
      <c r="AJ5" s="185"/>
      <c r="AK5" s="177"/>
    </row>
    <row r="6" spans="1:37" ht="21" customHeight="1">
      <c r="A6" s="142" t="s">
        <v>11</v>
      </c>
      <c r="B6" s="135"/>
      <c r="C6" s="135"/>
      <c r="D6" s="135"/>
      <c r="E6" s="135"/>
      <c r="F6" s="135"/>
      <c r="G6" s="135"/>
      <c r="H6" s="136"/>
      <c r="I6" s="136"/>
      <c r="J6" s="136"/>
      <c r="K6" s="123">
        <f t="shared" ref="K6:K34" si="1">IF(OR(B6="X",C6="X",D6="X",E6="X",F6="X",G6="X"),COUNTA(B6:G6)*(-1),COUNTA(I6:J6))</f>
        <v>0</v>
      </c>
      <c r="L6" s="137"/>
      <c r="M6" s="137"/>
      <c r="N6" s="137"/>
      <c r="O6" s="137"/>
      <c r="P6" s="124">
        <f t="shared" ref="P6:P34" si="2">IF(OR(L6="x",M6="x"),COUNTA(L6:M6),COUNTA(N6:O6)*(-1))</f>
        <v>0</v>
      </c>
      <c r="Q6" s="158" t="str">
        <f t="shared" si="0"/>
        <v>Elève-2</v>
      </c>
      <c r="R6" s="125" t="str">
        <f t="shared" ref="R6:R34" si="3">IF(P6&lt;0,"Quelles fragilités ? =&gt;","")</f>
        <v/>
      </c>
      <c r="S6" s="137"/>
      <c r="T6" s="137"/>
      <c r="U6" s="162"/>
      <c r="V6" s="180"/>
      <c r="W6" s="169"/>
      <c r="X6" s="184"/>
      <c r="Y6" s="185"/>
      <c r="Z6" s="173"/>
      <c r="AA6" s="138"/>
      <c r="AB6" s="138"/>
      <c r="AC6" s="161"/>
      <c r="AD6" s="184"/>
      <c r="AE6" s="185"/>
      <c r="AF6" s="168"/>
      <c r="AG6" s="184"/>
      <c r="AH6" s="138"/>
      <c r="AI6" s="138"/>
      <c r="AJ6" s="185"/>
      <c r="AK6" s="177"/>
    </row>
    <row r="7" spans="1:37" ht="21" customHeight="1">
      <c r="A7" s="142" t="s">
        <v>12</v>
      </c>
      <c r="B7" s="135"/>
      <c r="C7" s="135"/>
      <c r="D7" s="135"/>
      <c r="E7" s="135"/>
      <c r="F7" s="135"/>
      <c r="G7" s="135"/>
      <c r="H7" s="136"/>
      <c r="I7" s="136"/>
      <c r="J7" s="136"/>
      <c r="K7" s="123">
        <f t="shared" si="1"/>
        <v>0</v>
      </c>
      <c r="L7" s="137"/>
      <c r="M7" s="137"/>
      <c r="N7" s="137"/>
      <c r="O7" s="137"/>
      <c r="P7" s="124">
        <f t="shared" si="2"/>
        <v>0</v>
      </c>
      <c r="Q7" s="158" t="str">
        <f t="shared" si="0"/>
        <v>Elève-3</v>
      </c>
      <c r="R7" s="125" t="str">
        <f t="shared" si="3"/>
        <v/>
      </c>
      <c r="S7" s="137"/>
      <c r="T7" s="137"/>
      <c r="U7" s="162"/>
      <c r="V7" s="180"/>
      <c r="W7" s="169"/>
      <c r="X7" s="184"/>
      <c r="Y7" s="185"/>
      <c r="Z7" s="173"/>
      <c r="AA7" s="138"/>
      <c r="AB7" s="138"/>
      <c r="AC7" s="161"/>
      <c r="AD7" s="184"/>
      <c r="AE7" s="185"/>
      <c r="AF7" s="168"/>
      <c r="AG7" s="184"/>
      <c r="AH7" s="138"/>
      <c r="AI7" s="138"/>
      <c r="AJ7" s="185"/>
      <c r="AK7" s="177"/>
    </row>
    <row r="8" spans="1:37" ht="21" customHeight="1">
      <c r="A8" s="142" t="s">
        <v>13</v>
      </c>
      <c r="B8" s="135"/>
      <c r="C8" s="135"/>
      <c r="D8" s="135"/>
      <c r="E8" s="135"/>
      <c r="F8" s="135"/>
      <c r="G8" s="135"/>
      <c r="H8" s="136"/>
      <c r="I8" s="136"/>
      <c r="J8" s="136"/>
      <c r="K8" s="123">
        <f t="shared" si="1"/>
        <v>0</v>
      </c>
      <c r="L8" s="137"/>
      <c r="M8" s="137"/>
      <c r="N8" s="137"/>
      <c r="O8" s="137"/>
      <c r="P8" s="124">
        <f t="shared" si="2"/>
        <v>0</v>
      </c>
      <c r="Q8" s="158" t="str">
        <f t="shared" si="0"/>
        <v>Elève-4</v>
      </c>
      <c r="R8" s="125" t="str">
        <f t="shared" si="3"/>
        <v/>
      </c>
      <c r="S8" s="137"/>
      <c r="T8" s="137"/>
      <c r="U8" s="162"/>
      <c r="V8" s="180"/>
      <c r="W8" s="169"/>
      <c r="X8" s="184"/>
      <c r="Y8" s="185"/>
      <c r="Z8" s="173"/>
      <c r="AA8" s="138"/>
      <c r="AB8" s="138"/>
      <c r="AC8" s="161"/>
      <c r="AD8" s="184"/>
      <c r="AE8" s="185"/>
      <c r="AF8" s="168"/>
      <c r="AG8" s="184"/>
      <c r="AH8" s="138"/>
      <c r="AI8" s="138"/>
      <c r="AJ8" s="185"/>
      <c r="AK8" s="177"/>
    </row>
    <row r="9" spans="1:37" ht="21" customHeight="1">
      <c r="A9" s="142" t="s">
        <v>14</v>
      </c>
      <c r="B9" s="135"/>
      <c r="C9" s="135"/>
      <c r="D9" s="135"/>
      <c r="E9" s="135"/>
      <c r="F9" s="135"/>
      <c r="G9" s="135"/>
      <c r="H9" s="136"/>
      <c r="I9" s="136"/>
      <c r="J9" s="136"/>
      <c r="K9" s="123">
        <f t="shared" si="1"/>
        <v>0</v>
      </c>
      <c r="L9" s="137"/>
      <c r="M9" s="137"/>
      <c r="N9" s="137"/>
      <c r="O9" s="137"/>
      <c r="P9" s="124">
        <f t="shared" si="2"/>
        <v>0</v>
      </c>
      <c r="Q9" s="158" t="str">
        <f t="shared" si="0"/>
        <v>Elève-5</v>
      </c>
      <c r="R9" s="125" t="str">
        <f t="shared" si="3"/>
        <v/>
      </c>
      <c r="S9" s="137"/>
      <c r="T9" s="137"/>
      <c r="U9" s="162"/>
      <c r="V9" s="180"/>
      <c r="W9" s="169"/>
      <c r="X9" s="184"/>
      <c r="Y9" s="185"/>
      <c r="Z9" s="173"/>
      <c r="AA9" s="138"/>
      <c r="AB9" s="138"/>
      <c r="AC9" s="161"/>
      <c r="AD9" s="184"/>
      <c r="AE9" s="185"/>
      <c r="AF9" s="168"/>
      <c r="AG9" s="184"/>
      <c r="AH9" s="138"/>
      <c r="AI9" s="138"/>
      <c r="AJ9" s="185"/>
      <c r="AK9" s="177"/>
    </row>
    <row r="10" spans="1:37" ht="21" customHeight="1">
      <c r="A10" s="142" t="s">
        <v>15</v>
      </c>
      <c r="B10" s="135"/>
      <c r="C10" s="135"/>
      <c r="D10" s="135"/>
      <c r="E10" s="135"/>
      <c r="F10" s="135"/>
      <c r="G10" s="135"/>
      <c r="H10" s="136"/>
      <c r="I10" s="136"/>
      <c r="J10" s="136"/>
      <c r="K10" s="123">
        <f t="shared" si="1"/>
        <v>0</v>
      </c>
      <c r="L10" s="137"/>
      <c r="M10" s="137"/>
      <c r="N10" s="137"/>
      <c r="O10" s="137"/>
      <c r="P10" s="124">
        <f t="shared" si="2"/>
        <v>0</v>
      </c>
      <c r="Q10" s="158" t="str">
        <f t="shared" si="0"/>
        <v>Elève-6</v>
      </c>
      <c r="R10" s="125" t="str">
        <f t="shared" si="3"/>
        <v/>
      </c>
      <c r="S10" s="137"/>
      <c r="T10" s="137"/>
      <c r="U10" s="162"/>
      <c r="V10" s="180"/>
      <c r="W10" s="169"/>
      <c r="X10" s="184"/>
      <c r="Y10" s="185"/>
      <c r="Z10" s="173"/>
      <c r="AA10" s="138"/>
      <c r="AB10" s="138"/>
      <c r="AC10" s="161"/>
      <c r="AD10" s="184"/>
      <c r="AE10" s="185"/>
      <c r="AF10" s="168"/>
      <c r="AG10" s="184"/>
      <c r="AH10" s="138"/>
      <c r="AI10" s="138"/>
      <c r="AJ10" s="185"/>
      <c r="AK10" s="177"/>
    </row>
    <row r="11" spans="1:37" ht="21" customHeight="1">
      <c r="A11" s="142" t="s">
        <v>16</v>
      </c>
      <c r="B11" s="135"/>
      <c r="C11" s="135"/>
      <c r="D11" s="135"/>
      <c r="E11" s="135"/>
      <c r="F11" s="135"/>
      <c r="G11" s="135"/>
      <c r="H11" s="136"/>
      <c r="I11" s="136"/>
      <c r="J11" s="136"/>
      <c r="K11" s="123">
        <f t="shared" si="1"/>
        <v>0</v>
      </c>
      <c r="L11" s="137"/>
      <c r="M11" s="137"/>
      <c r="N11" s="137"/>
      <c r="O11" s="137"/>
      <c r="P11" s="124">
        <f t="shared" si="2"/>
        <v>0</v>
      </c>
      <c r="Q11" s="158" t="str">
        <f t="shared" si="0"/>
        <v>Elève-7</v>
      </c>
      <c r="R11" s="125" t="str">
        <f t="shared" si="3"/>
        <v/>
      </c>
      <c r="S11" s="137"/>
      <c r="T11" s="137"/>
      <c r="U11" s="162"/>
      <c r="V11" s="180"/>
      <c r="W11" s="169"/>
      <c r="X11" s="184"/>
      <c r="Y11" s="185"/>
      <c r="Z11" s="173"/>
      <c r="AA11" s="138"/>
      <c r="AB11" s="138"/>
      <c r="AC11" s="161"/>
      <c r="AD11" s="184"/>
      <c r="AE11" s="185"/>
      <c r="AF11" s="168"/>
      <c r="AG11" s="184"/>
      <c r="AH11" s="138"/>
      <c r="AI11" s="138"/>
      <c r="AJ11" s="185"/>
      <c r="AK11" s="177"/>
    </row>
    <row r="12" spans="1:37" ht="21" customHeight="1">
      <c r="A12" s="142" t="s">
        <v>17</v>
      </c>
      <c r="B12" s="135"/>
      <c r="C12" s="135"/>
      <c r="D12" s="135"/>
      <c r="E12" s="135"/>
      <c r="F12" s="135"/>
      <c r="G12" s="135"/>
      <c r="H12" s="136"/>
      <c r="I12" s="136"/>
      <c r="J12" s="136"/>
      <c r="K12" s="123">
        <f t="shared" si="1"/>
        <v>0</v>
      </c>
      <c r="L12" s="137"/>
      <c r="M12" s="137"/>
      <c r="N12" s="137"/>
      <c r="O12" s="137"/>
      <c r="P12" s="124">
        <f t="shared" si="2"/>
        <v>0</v>
      </c>
      <c r="Q12" s="158" t="str">
        <f t="shared" si="0"/>
        <v>Elève-8</v>
      </c>
      <c r="R12" s="125" t="str">
        <f t="shared" si="3"/>
        <v/>
      </c>
      <c r="S12" s="137"/>
      <c r="T12" s="137"/>
      <c r="U12" s="162"/>
      <c r="V12" s="180"/>
      <c r="W12" s="169"/>
      <c r="X12" s="184"/>
      <c r="Y12" s="185"/>
      <c r="Z12" s="173"/>
      <c r="AA12" s="138"/>
      <c r="AB12" s="138"/>
      <c r="AC12" s="161"/>
      <c r="AD12" s="184"/>
      <c r="AE12" s="185"/>
      <c r="AF12" s="168"/>
      <c r="AG12" s="184"/>
      <c r="AH12" s="138"/>
      <c r="AI12" s="138"/>
      <c r="AJ12" s="185"/>
      <c r="AK12" s="177"/>
    </row>
    <row r="13" spans="1:37" ht="21" customHeight="1">
      <c r="A13" s="142" t="s">
        <v>18</v>
      </c>
      <c r="B13" s="135"/>
      <c r="C13" s="135"/>
      <c r="D13" s="135"/>
      <c r="E13" s="135"/>
      <c r="F13" s="135"/>
      <c r="G13" s="135"/>
      <c r="H13" s="136"/>
      <c r="I13" s="136"/>
      <c r="J13" s="136"/>
      <c r="K13" s="123">
        <f t="shared" si="1"/>
        <v>0</v>
      </c>
      <c r="L13" s="137"/>
      <c r="M13" s="137"/>
      <c r="N13" s="137"/>
      <c r="O13" s="137"/>
      <c r="P13" s="124">
        <f t="shared" si="2"/>
        <v>0</v>
      </c>
      <c r="Q13" s="158" t="str">
        <f t="shared" si="0"/>
        <v>Elève-9</v>
      </c>
      <c r="R13" s="125" t="str">
        <f t="shared" si="3"/>
        <v/>
      </c>
      <c r="S13" s="137"/>
      <c r="T13" s="137"/>
      <c r="U13" s="162"/>
      <c r="V13" s="180"/>
      <c r="W13" s="169"/>
      <c r="X13" s="184"/>
      <c r="Y13" s="185"/>
      <c r="Z13" s="173"/>
      <c r="AA13" s="138"/>
      <c r="AB13" s="138"/>
      <c r="AC13" s="161"/>
      <c r="AD13" s="184"/>
      <c r="AE13" s="185"/>
      <c r="AF13" s="168"/>
      <c r="AG13" s="184"/>
      <c r="AH13" s="138"/>
      <c r="AI13" s="138"/>
      <c r="AJ13" s="185"/>
      <c r="AK13" s="177"/>
    </row>
    <row r="14" spans="1:37" ht="21" customHeight="1">
      <c r="A14" s="142" t="s">
        <v>19</v>
      </c>
      <c r="B14" s="135"/>
      <c r="C14" s="135"/>
      <c r="D14" s="135"/>
      <c r="E14" s="135"/>
      <c r="F14" s="135"/>
      <c r="G14" s="135"/>
      <c r="H14" s="136"/>
      <c r="I14" s="136"/>
      <c r="J14" s="136"/>
      <c r="K14" s="123">
        <f t="shared" si="1"/>
        <v>0</v>
      </c>
      <c r="L14" s="137"/>
      <c r="M14" s="137"/>
      <c r="N14" s="137"/>
      <c r="O14" s="137"/>
      <c r="P14" s="124">
        <f t="shared" si="2"/>
        <v>0</v>
      </c>
      <c r="Q14" s="158" t="str">
        <f t="shared" si="0"/>
        <v>Elève-10</v>
      </c>
      <c r="R14" s="125" t="str">
        <f t="shared" si="3"/>
        <v/>
      </c>
      <c r="S14" s="137"/>
      <c r="T14" s="137"/>
      <c r="U14" s="162"/>
      <c r="V14" s="180"/>
      <c r="W14" s="169"/>
      <c r="X14" s="184"/>
      <c r="Y14" s="185"/>
      <c r="Z14" s="173"/>
      <c r="AA14" s="138"/>
      <c r="AB14" s="138"/>
      <c r="AC14" s="161"/>
      <c r="AD14" s="184"/>
      <c r="AE14" s="185"/>
      <c r="AF14" s="168"/>
      <c r="AG14" s="184"/>
      <c r="AH14" s="138"/>
      <c r="AI14" s="138"/>
      <c r="AJ14" s="185"/>
      <c r="AK14" s="177"/>
    </row>
    <row r="15" spans="1:37" ht="21" customHeight="1">
      <c r="A15" s="142" t="s">
        <v>20</v>
      </c>
      <c r="B15" s="135"/>
      <c r="C15" s="135"/>
      <c r="D15" s="135"/>
      <c r="E15" s="135"/>
      <c r="F15" s="135"/>
      <c r="G15" s="135"/>
      <c r="H15" s="136"/>
      <c r="I15" s="136"/>
      <c r="J15" s="136"/>
      <c r="K15" s="123">
        <f t="shared" si="1"/>
        <v>0</v>
      </c>
      <c r="L15" s="137"/>
      <c r="M15" s="137"/>
      <c r="N15" s="137"/>
      <c r="O15" s="137"/>
      <c r="P15" s="124">
        <f t="shared" si="2"/>
        <v>0</v>
      </c>
      <c r="Q15" s="158" t="str">
        <f t="shared" si="0"/>
        <v>Elève-11</v>
      </c>
      <c r="R15" s="125" t="str">
        <f t="shared" si="3"/>
        <v/>
      </c>
      <c r="S15" s="137"/>
      <c r="T15" s="137"/>
      <c r="U15" s="162"/>
      <c r="V15" s="180"/>
      <c r="W15" s="169"/>
      <c r="X15" s="184"/>
      <c r="Y15" s="185"/>
      <c r="Z15" s="173"/>
      <c r="AA15" s="138"/>
      <c r="AB15" s="138"/>
      <c r="AC15" s="161"/>
      <c r="AD15" s="184"/>
      <c r="AE15" s="185"/>
      <c r="AF15" s="168"/>
      <c r="AG15" s="184"/>
      <c r="AH15" s="138"/>
      <c r="AI15" s="138"/>
      <c r="AJ15" s="185"/>
      <c r="AK15" s="177"/>
    </row>
    <row r="16" spans="1:37" ht="21" customHeight="1">
      <c r="A16" s="142" t="s">
        <v>21</v>
      </c>
      <c r="B16" s="135"/>
      <c r="C16" s="135"/>
      <c r="D16" s="135"/>
      <c r="E16" s="135"/>
      <c r="F16" s="135"/>
      <c r="G16" s="135"/>
      <c r="H16" s="136"/>
      <c r="I16" s="136"/>
      <c r="J16" s="136"/>
      <c r="K16" s="123">
        <f t="shared" si="1"/>
        <v>0</v>
      </c>
      <c r="L16" s="137"/>
      <c r="M16" s="137"/>
      <c r="N16" s="137"/>
      <c r="O16" s="137"/>
      <c r="P16" s="124">
        <f t="shared" si="2"/>
        <v>0</v>
      </c>
      <c r="Q16" s="158" t="str">
        <f t="shared" si="0"/>
        <v>Elève-12</v>
      </c>
      <c r="R16" s="125" t="str">
        <f t="shared" si="3"/>
        <v/>
      </c>
      <c r="S16" s="137"/>
      <c r="T16" s="137"/>
      <c r="U16" s="162"/>
      <c r="V16" s="180"/>
      <c r="W16" s="169"/>
      <c r="X16" s="184"/>
      <c r="Y16" s="185"/>
      <c r="Z16" s="173"/>
      <c r="AA16" s="138"/>
      <c r="AB16" s="138"/>
      <c r="AC16" s="161"/>
      <c r="AD16" s="184"/>
      <c r="AE16" s="185"/>
      <c r="AF16" s="168"/>
      <c r="AG16" s="184"/>
      <c r="AH16" s="138"/>
      <c r="AI16" s="138"/>
      <c r="AJ16" s="185"/>
      <c r="AK16" s="177"/>
    </row>
    <row r="17" spans="1:37" ht="21" customHeight="1">
      <c r="A17" s="142" t="s">
        <v>22</v>
      </c>
      <c r="B17" s="135"/>
      <c r="C17" s="135"/>
      <c r="D17" s="135"/>
      <c r="E17" s="135"/>
      <c r="F17" s="135"/>
      <c r="G17" s="135"/>
      <c r="H17" s="136"/>
      <c r="I17" s="136"/>
      <c r="J17" s="136"/>
      <c r="K17" s="123">
        <f t="shared" si="1"/>
        <v>0</v>
      </c>
      <c r="L17" s="137"/>
      <c r="M17" s="137"/>
      <c r="N17" s="137"/>
      <c r="O17" s="137"/>
      <c r="P17" s="124">
        <f t="shared" si="2"/>
        <v>0</v>
      </c>
      <c r="Q17" s="158" t="str">
        <f t="shared" si="0"/>
        <v>Elève-13</v>
      </c>
      <c r="R17" s="125" t="str">
        <f t="shared" si="3"/>
        <v/>
      </c>
      <c r="S17" s="137"/>
      <c r="T17" s="137"/>
      <c r="U17" s="162"/>
      <c r="V17" s="180"/>
      <c r="W17" s="169"/>
      <c r="X17" s="184"/>
      <c r="Y17" s="185"/>
      <c r="Z17" s="173"/>
      <c r="AA17" s="138"/>
      <c r="AB17" s="138"/>
      <c r="AC17" s="161"/>
      <c r="AD17" s="184"/>
      <c r="AE17" s="185"/>
      <c r="AF17" s="168"/>
      <c r="AG17" s="184"/>
      <c r="AH17" s="138"/>
      <c r="AI17" s="138"/>
      <c r="AJ17" s="185"/>
      <c r="AK17" s="177"/>
    </row>
    <row r="18" spans="1:37" ht="21" customHeight="1">
      <c r="A18" s="142" t="s">
        <v>23</v>
      </c>
      <c r="B18" s="135"/>
      <c r="C18" s="135"/>
      <c r="D18" s="135"/>
      <c r="E18" s="135"/>
      <c r="F18" s="135"/>
      <c r="G18" s="135"/>
      <c r="H18" s="136"/>
      <c r="I18" s="136"/>
      <c r="J18" s="136"/>
      <c r="K18" s="123">
        <f t="shared" si="1"/>
        <v>0</v>
      </c>
      <c r="L18" s="137"/>
      <c r="M18" s="137"/>
      <c r="N18" s="137"/>
      <c r="O18" s="137"/>
      <c r="P18" s="124">
        <f t="shared" si="2"/>
        <v>0</v>
      </c>
      <c r="Q18" s="158" t="str">
        <f t="shared" si="0"/>
        <v>Elève-14</v>
      </c>
      <c r="R18" s="125" t="str">
        <f t="shared" si="3"/>
        <v/>
      </c>
      <c r="S18" s="137"/>
      <c r="T18" s="139"/>
      <c r="U18" s="163"/>
      <c r="V18" s="181"/>
      <c r="W18" s="170"/>
      <c r="X18" s="186"/>
      <c r="Y18" s="187"/>
      <c r="Z18" s="174"/>
      <c r="AA18" s="140"/>
      <c r="AB18" s="140"/>
      <c r="AC18" s="166"/>
      <c r="AD18" s="192"/>
      <c r="AE18" s="185"/>
      <c r="AF18" s="168"/>
      <c r="AG18" s="184"/>
      <c r="AH18" s="138"/>
      <c r="AI18" s="138"/>
      <c r="AJ18" s="185"/>
      <c r="AK18" s="177"/>
    </row>
    <row r="19" spans="1:37" ht="21" customHeight="1">
      <c r="A19" s="142" t="s">
        <v>24</v>
      </c>
      <c r="B19" s="135"/>
      <c r="C19" s="135"/>
      <c r="D19" s="135"/>
      <c r="E19" s="135"/>
      <c r="F19" s="135"/>
      <c r="G19" s="135"/>
      <c r="H19" s="136"/>
      <c r="I19" s="136"/>
      <c r="J19" s="136"/>
      <c r="K19" s="123">
        <f t="shared" si="1"/>
        <v>0</v>
      </c>
      <c r="L19" s="137"/>
      <c r="M19" s="137"/>
      <c r="N19" s="137"/>
      <c r="O19" s="137"/>
      <c r="P19" s="124">
        <f t="shared" si="2"/>
        <v>0</v>
      </c>
      <c r="Q19" s="158" t="str">
        <f t="shared" si="0"/>
        <v>Elève-15</v>
      </c>
      <c r="R19" s="125" t="str">
        <f t="shared" si="3"/>
        <v/>
      </c>
      <c r="S19" s="137"/>
      <c r="T19" s="141"/>
      <c r="U19" s="164"/>
      <c r="V19" s="182"/>
      <c r="W19" s="171"/>
      <c r="X19" s="188"/>
      <c r="Y19" s="189"/>
      <c r="Z19" s="175"/>
      <c r="AA19" s="141"/>
      <c r="AB19" s="141"/>
      <c r="AC19" s="164"/>
      <c r="AD19" s="188"/>
      <c r="AE19" s="185"/>
      <c r="AF19" s="168"/>
      <c r="AG19" s="184"/>
      <c r="AH19" s="138"/>
      <c r="AI19" s="138"/>
      <c r="AJ19" s="185"/>
      <c r="AK19" s="177"/>
    </row>
    <row r="20" spans="1:37" ht="21" customHeight="1">
      <c r="A20" s="142" t="s">
        <v>25</v>
      </c>
      <c r="B20" s="135"/>
      <c r="C20" s="135"/>
      <c r="D20" s="135"/>
      <c r="E20" s="135"/>
      <c r="F20" s="135"/>
      <c r="G20" s="135"/>
      <c r="H20" s="136"/>
      <c r="I20" s="136"/>
      <c r="J20" s="136"/>
      <c r="K20" s="123">
        <f t="shared" si="1"/>
        <v>0</v>
      </c>
      <c r="L20" s="137"/>
      <c r="M20" s="137"/>
      <c r="N20" s="137"/>
      <c r="O20" s="137"/>
      <c r="P20" s="124">
        <f t="shared" si="2"/>
        <v>0</v>
      </c>
      <c r="Q20" s="158" t="str">
        <f t="shared" si="0"/>
        <v>Elève-16</v>
      </c>
      <c r="R20" s="125" t="str">
        <f t="shared" si="3"/>
        <v/>
      </c>
      <c r="S20" s="137"/>
      <c r="T20" s="78"/>
      <c r="U20" s="165"/>
      <c r="V20" s="183"/>
      <c r="W20" s="172"/>
      <c r="X20" s="190"/>
      <c r="Y20" s="191"/>
      <c r="Z20" s="176"/>
      <c r="AA20" s="78"/>
      <c r="AB20" s="78"/>
      <c r="AC20" s="165"/>
      <c r="AD20" s="190"/>
      <c r="AE20" s="185"/>
      <c r="AF20" s="168"/>
      <c r="AG20" s="184"/>
      <c r="AH20" s="138"/>
      <c r="AI20" s="138"/>
      <c r="AJ20" s="185"/>
      <c r="AK20" s="177"/>
    </row>
    <row r="21" spans="1:37" ht="21" customHeight="1">
      <c r="A21" s="142" t="s">
        <v>26</v>
      </c>
      <c r="B21" s="135"/>
      <c r="C21" s="135"/>
      <c r="D21" s="135"/>
      <c r="E21" s="135"/>
      <c r="F21" s="135"/>
      <c r="G21" s="135"/>
      <c r="H21" s="136"/>
      <c r="I21" s="136"/>
      <c r="J21" s="136"/>
      <c r="K21" s="123">
        <f t="shared" si="1"/>
        <v>0</v>
      </c>
      <c r="L21" s="137"/>
      <c r="M21" s="137"/>
      <c r="N21" s="137"/>
      <c r="O21" s="137"/>
      <c r="P21" s="124">
        <f t="shared" si="2"/>
        <v>0</v>
      </c>
      <c r="Q21" s="158" t="str">
        <f t="shared" si="0"/>
        <v>Elève-17</v>
      </c>
      <c r="R21" s="125" t="str">
        <f t="shared" si="3"/>
        <v/>
      </c>
      <c r="S21" s="137"/>
      <c r="T21" s="137"/>
      <c r="U21" s="162"/>
      <c r="V21" s="180"/>
      <c r="W21" s="169"/>
      <c r="X21" s="184"/>
      <c r="Y21" s="185"/>
      <c r="Z21" s="173"/>
      <c r="AA21" s="138"/>
      <c r="AB21" s="138"/>
      <c r="AC21" s="161"/>
      <c r="AD21" s="184"/>
      <c r="AE21" s="185"/>
      <c r="AF21" s="168"/>
      <c r="AG21" s="184"/>
      <c r="AH21" s="138"/>
      <c r="AI21" s="138"/>
      <c r="AJ21" s="185"/>
      <c r="AK21" s="177"/>
    </row>
    <row r="22" spans="1:37" ht="21" customHeight="1">
      <c r="A22" s="142" t="s">
        <v>27</v>
      </c>
      <c r="B22" s="135"/>
      <c r="C22" s="135"/>
      <c r="D22" s="135"/>
      <c r="E22" s="135"/>
      <c r="F22" s="135"/>
      <c r="G22" s="135"/>
      <c r="H22" s="136"/>
      <c r="I22" s="136"/>
      <c r="J22" s="136"/>
      <c r="K22" s="123">
        <f t="shared" si="1"/>
        <v>0</v>
      </c>
      <c r="L22" s="137"/>
      <c r="M22" s="137"/>
      <c r="N22" s="137"/>
      <c r="O22" s="137"/>
      <c r="P22" s="124">
        <f t="shared" si="2"/>
        <v>0</v>
      </c>
      <c r="Q22" s="158" t="str">
        <f t="shared" si="0"/>
        <v>Elève-18</v>
      </c>
      <c r="R22" s="125" t="str">
        <f t="shared" si="3"/>
        <v/>
      </c>
      <c r="S22" s="137"/>
      <c r="T22" s="137"/>
      <c r="U22" s="162"/>
      <c r="V22" s="180"/>
      <c r="W22" s="169"/>
      <c r="X22" s="184"/>
      <c r="Y22" s="185"/>
      <c r="Z22" s="173"/>
      <c r="AA22" s="138"/>
      <c r="AB22" s="138"/>
      <c r="AC22" s="161"/>
      <c r="AD22" s="184"/>
      <c r="AE22" s="185"/>
      <c r="AF22" s="168"/>
      <c r="AG22" s="184"/>
      <c r="AH22" s="138"/>
      <c r="AI22" s="138"/>
      <c r="AJ22" s="185"/>
      <c r="AK22" s="177"/>
    </row>
    <row r="23" spans="1:37" ht="21" customHeight="1">
      <c r="A23" s="142" t="s">
        <v>28</v>
      </c>
      <c r="B23" s="135"/>
      <c r="C23" s="135"/>
      <c r="D23" s="135"/>
      <c r="E23" s="135"/>
      <c r="F23" s="135"/>
      <c r="G23" s="135"/>
      <c r="H23" s="136"/>
      <c r="I23" s="136"/>
      <c r="J23" s="136"/>
      <c r="K23" s="123">
        <f t="shared" si="1"/>
        <v>0</v>
      </c>
      <c r="L23" s="137"/>
      <c r="M23" s="137"/>
      <c r="N23" s="137"/>
      <c r="O23" s="137"/>
      <c r="P23" s="124">
        <f t="shared" si="2"/>
        <v>0</v>
      </c>
      <c r="Q23" s="158" t="str">
        <f t="shared" si="0"/>
        <v>Elève-19</v>
      </c>
      <c r="R23" s="125" t="str">
        <f t="shared" si="3"/>
        <v/>
      </c>
      <c r="S23" s="137"/>
      <c r="T23" s="137"/>
      <c r="U23" s="162"/>
      <c r="V23" s="180"/>
      <c r="W23" s="169"/>
      <c r="X23" s="184"/>
      <c r="Y23" s="185"/>
      <c r="Z23" s="173"/>
      <c r="AA23" s="138"/>
      <c r="AB23" s="138"/>
      <c r="AC23" s="161"/>
      <c r="AD23" s="184"/>
      <c r="AE23" s="185"/>
      <c r="AF23" s="168"/>
      <c r="AG23" s="184"/>
      <c r="AH23" s="138"/>
      <c r="AI23" s="138"/>
      <c r="AJ23" s="185"/>
      <c r="AK23" s="177"/>
    </row>
    <row r="24" spans="1:37" ht="21" customHeight="1">
      <c r="A24" s="142" t="s">
        <v>29</v>
      </c>
      <c r="B24" s="135"/>
      <c r="C24" s="135"/>
      <c r="D24" s="135"/>
      <c r="E24" s="135"/>
      <c r="F24" s="135"/>
      <c r="G24" s="135"/>
      <c r="H24" s="136"/>
      <c r="I24" s="136"/>
      <c r="J24" s="136"/>
      <c r="K24" s="123">
        <f t="shared" si="1"/>
        <v>0</v>
      </c>
      <c r="L24" s="137"/>
      <c r="M24" s="137"/>
      <c r="N24" s="137"/>
      <c r="O24" s="137"/>
      <c r="P24" s="124">
        <f t="shared" si="2"/>
        <v>0</v>
      </c>
      <c r="Q24" s="158" t="str">
        <f t="shared" si="0"/>
        <v>Elève-20</v>
      </c>
      <c r="R24" s="125" t="str">
        <f t="shared" si="3"/>
        <v/>
      </c>
      <c r="S24" s="137"/>
      <c r="T24" s="137"/>
      <c r="U24" s="162"/>
      <c r="V24" s="180"/>
      <c r="W24" s="169"/>
      <c r="X24" s="184"/>
      <c r="Y24" s="185"/>
      <c r="Z24" s="173"/>
      <c r="AA24" s="138"/>
      <c r="AB24" s="138"/>
      <c r="AC24" s="161"/>
      <c r="AD24" s="184"/>
      <c r="AE24" s="185"/>
      <c r="AF24" s="168"/>
      <c r="AG24" s="184"/>
      <c r="AH24" s="138"/>
      <c r="AI24" s="138"/>
      <c r="AJ24" s="185"/>
      <c r="AK24" s="177"/>
    </row>
    <row r="25" spans="1:37" ht="21" customHeight="1">
      <c r="A25" s="142" t="s">
        <v>30</v>
      </c>
      <c r="B25" s="135"/>
      <c r="C25" s="135"/>
      <c r="D25" s="135"/>
      <c r="E25" s="135"/>
      <c r="F25" s="135"/>
      <c r="G25" s="135"/>
      <c r="H25" s="136"/>
      <c r="I25" s="136"/>
      <c r="J25" s="136"/>
      <c r="K25" s="123">
        <f t="shared" si="1"/>
        <v>0</v>
      </c>
      <c r="L25" s="137"/>
      <c r="M25" s="137"/>
      <c r="N25" s="137"/>
      <c r="O25" s="137"/>
      <c r="P25" s="124">
        <f t="shared" si="2"/>
        <v>0</v>
      </c>
      <c r="Q25" s="158" t="str">
        <f t="shared" si="0"/>
        <v>Elève-21</v>
      </c>
      <c r="R25" s="125" t="str">
        <f t="shared" si="3"/>
        <v/>
      </c>
      <c r="S25" s="137"/>
      <c r="T25" s="137"/>
      <c r="U25" s="162"/>
      <c r="V25" s="180"/>
      <c r="W25" s="169"/>
      <c r="X25" s="184"/>
      <c r="Y25" s="185"/>
      <c r="Z25" s="173"/>
      <c r="AA25" s="138"/>
      <c r="AB25" s="138"/>
      <c r="AC25" s="161"/>
      <c r="AD25" s="184"/>
      <c r="AE25" s="185"/>
      <c r="AF25" s="168"/>
      <c r="AG25" s="184"/>
      <c r="AH25" s="138"/>
      <c r="AI25" s="138"/>
      <c r="AJ25" s="185"/>
      <c r="AK25" s="177"/>
    </row>
    <row r="26" spans="1:37" ht="21" customHeight="1">
      <c r="A26" s="142" t="s">
        <v>31</v>
      </c>
      <c r="B26" s="135"/>
      <c r="C26" s="135"/>
      <c r="D26" s="135"/>
      <c r="E26" s="135"/>
      <c r="F26" s="135"/>
      <c r="G26" s="135"/>
      <c r="H26" s="136"/>
      <c r="I26" s="136"/>
      <c r="J26" s="136"/>
      <c r="K26" s="123">
        <f t="shared" si="1"/>
        <v>0</v>
      </c>
      <c r="L26" s="137"/>
      <c r="M26" s="137"/>
      <c r="N26" s="137"/>
      <c r="O26" s="137"/>
      <c r="P26" s="124">
        <f t="shared" si="2"/>
        <v>0</v>
      </c>
      <c r="Q26" s="158" t="str">
        <f t="shared" si="0"/>
        <v>Elève-22</v>
      </c>
      <c r="R26" s="125" t="str">
        <f t="shared" si="3"/>
        <v/>
      </c>
      <c r="S26" s="137"/>
      <c r="T26" s="137"/>
      <c r="U26" s="162"/>
      <c r="V26" s="180"/>
      <c r="W26" s="169"/>
      <c r="X26" s="184"/>
      <c r="Y26" s="185"/>
      <c r="Z26" s="173"/>
      <c r="AA26" s="138"/>
      <c r="AB26" s="138"/>
      <c r="AC26" s="161"/>
      <c r="AD26" s="184"/>
      <c r="AE26" s="185"/>
      <c r="AF26" s="168"/>
      <c r="AG26" s="184"/>
      <c r="AH26" s="138"/>
      <c r="AI26" s="138"/>
      <c r="AJ26" s="185"/>
      <c r="AK26" s="177"/>
    </row>
    <row r="27" spans="1:37" ht="21" customHeight="1">
      <c r="A27" s="142" t="s">
        <v>32</v>
      </c>
      <c r="B27" s="135"/>
      <c r="C27" s="135"/>
      <c r="D27" s="135"/>
      <c r="E27" s="135"/>
      <c r="F27" s="135"/>
      <c r="G27" s="135"/>
      <c r="H27" s="136"/>
      <c r="I27" s="136"/>
      <c r="J27" s="136"/>
      <c r="K27" s="123">
        <f t="shared" si="1"/>
        <v>0</v>
      </c>
      <c r="L27" s="137"/>
      <c r="M27" s="137"/>
      <c r="N27" s="137"/>
      <c r="O27" s="137"/>
      <c r="P27" s="124">
        <f t="shared" si="2"/>
        <v>0</v>
      </c>
      <c r="Q27" s="158" t="str">
        <f t="shared" si="0"/>
        <v>Elève-23</v>
      </c>
      <c r="R27" s="125" t="str">
        <f t="shared" si="3"/>
        <v/>
      </c>
      <c r="S27" s="137"/>
      <c r="T27" s="137"/>
      <c r="U27" s="162"/>
      <c r="V27" s="180"/>
      <c r="W27" s="169"/>
      <c r="X27" s="184"/>
      <c r="Y27" s="185"/>
      <c r="Z27" s="173"/>
      <c r="AA27" s="138"/>
      <c r="AB27" s="138"/>
      <c r="AC27" s="161"/>
      <c r="AD27" s="184"/>
      <c r="AE27" s="185"/>
      <c r="AF27" s="168"/>
      <c r="AG27" s="184"/>
      <c r="AH27" s="138"/>
      <c r="AI27" s="138"/>
      <c r="AJ27" s="185"/>
      <c r="AK27" s="177"/>
    </row>
    <row r="28" spans="1:37" ht="21" customHeight="1">
      <c r="A28" s="142" t="s">
        <v>33</v>
      </c>
      <c r="B28" s="135"/>
      <c r="C28" s="135"/>
      <c r="D28" s="135"/>
      <c r="E28" s="135"/>
      <c r="F28" s="135"/>
      <c r="G28" s="135"/>
      <c r="H28" s="136"/>
      <c r="I28" s="136"/>
      <c r="J28" s="136"/>
      <c r="K28" s="123">
        <f t="shared" si="1"/>
        <v>0</v>
      </c>
      <c r="L28" s="137"/>
      <c r="M28" s="137"/>
      <c r="N28" s="137"/>
      <c r="O28" s="137"/>
      <c r="P28" s="124">
        <f t="shared" si="2"/>
        <v>0</v>
      </c>
      <c r="Q28" s="158" t="str">
        <f t="shared" si="0"/>
        <v>Elève-24</v>
      </c>
      <c r="R28" s="125" t="str">
        <f t="shared" si="3"/>
        <v/>
      </c>
      <c r="S28" s="137"/>
      <c r="T28" s="137"/>
      <c r="U28" s="162"/>
      <c r="V28" s="180"/>
      <c r="W28" s="169"/>
      <c r="X28" s="184"/>
      <c r="Y28" s="185"/>
      <c r="Z28" s="173"/>
      <c r="AA28" s="138"/>
      <c r="AB28" s="138"/>
      <c r="AC28" s="161"/>
      <c r="AD28" s="184"/>
      <c r="AE28" s="185"/>
      <c r="AF28" s="168"/>
      <c r="AG28" s="184"/>
      <c r="AH28" s="138"/>
      <c r="AI28" s="138"/>
      <c r="AJ28" s="185"/>
      <c r="AK28" s="177"/>
    </row>
    <row r="29" spans="1:37" ht="21" customHeight="1">
      <c r="A29" s="142" t="s">
        <v>34</v>
      </c>
      <c r="B29" s="135"/>
      <c r="C29" s="135"/>
      <c r="D29" s="135"/>
      <c r="E29" s="135"/>
      <c r="F29" s="135"/>
      <c r="G29" s="135"/>
      <c r="H29" s="136"/>
      <c r="I29" s="136"/>
      <c r="J29" s="136"/>
      <c r="K29" s="123">
        <f t="shared" si="1"/>
        <v>0</v>
      </c>
      <c r="L29" s="137"/>
      <c r="M29" s="137"/>
      <c r="N29" s="137"/>
      <c r="O29" s="137"/>
      <c r="P29" s="124">
        <f t="shared" si="2"/>
        <v>0</v>
      </c>
      <c r="Q29" s="158" t="str">
        <f t="shared" si="0"/>
        <v>Elève-25</v>
      </c>
      <c r="R29" s="125" t="str">
        <f t="shared" si="3"/>
        <v/>
      </c>
      <c r="S29" s="137"/>
      <c r="T29" s="137"/>
      <c r="U29" s="162"/>
      <c r="V29" s="180"/>
      <c r="W29" s="169"/>
      <c r="X29" s="184"/>
      <c r="Y29" s="185"/>
      <c r="Z29" s="173"/>
      <c r="AA29" s="138"/>
      <c r="AB29" s="138"/>
      <c r="AC29" s="161"/>
      <c r="AD29" s="184"/>
      <c r="AE29" s="185"/>
      <c r="AF29" s="168"/>
      <c r="AG29" s="184"/>
      <c r="AH29" s="138"/>
      <c r="AI29" s="138"/>
      <c r="AJ29" s="185"/>
      <c r="AK29" s="177"/>
    </row>
    <row r="30" spans="1:37" ht="21" customHeight="1">
      <c r="A30" s="142" t="s">
        <v>35</v>
      </c>
      <c r="B30" s="135"/>
      <c r="C30" s="135"/>
      <c r="D30" s="135"/>
      <c r="E30" s="135"/>
      <c r="F30" s="135"/>
      <c r="G30" s="135"/>
      <c r="H30" s="136"/>
      <c r="I30" s="136"/>
      <c r="J30" s="136"/>
      <c r="K30" s="123">
        <f t="shared" si="1"/>
        <v>0</v>
      </c>
      <c r="L30" s="137"/>
      <c r="M30" s="137"/>
      <c r="N30" s="137"/>
      <c r="O30" s="137"/>
      <c r="P30" s="124">
        <f t="shared" si="2"/>
        <v>0</v>
      </c>
      <c r="Q30" s="158" t="str">
        <f t="shared" si="0"/>
        <v>Elève-26</v>
      </c>
      <c r="R30" s="125" t="str">
        <f t="shared" si="3"/>
        <v/>
      </c>
      <c r="S30" s="137"/>
      <c r="T30" s="137"/>
      <c r="U30" s="162"/>
      <c r="V30" s="180"/>
      <c r="W30" s="169"/>
      <c r="X30" s="184"/>
      <c r="Y30" s="185"/>
      <c r="Z30" s="173"/>
      <c r="AA30" s="138"/>
      <c r="AB30" s="138"/>
      <c r="AC30" s="161"/>
      <c r="AD30" s="184"/>
      <c r="AE30" s="185"/>
      <c r="AF30" s="168"/>
      <c r="AG30" s="184"/>
      <c r="AH30" s="138"/>
      <c r="AI30" s="138"/>
      <c r="AJ30" s="185"/>
      <c r="AK30" s="177"/>
    </row>
    <row r="31" spans="1:37" ht="21" customHeight="1">
      <c r="A31" s="142" t="s">
        <v>36</v>
      </c>
      <c r="B31" s="135"/>
      <c r="C31" s="135"/>
      <c r="D31" s="135"/>
      <c r="E31" s="135"/>
      <c r="F31" s="135"/>
      <c r="G31" s="135"/>
      <c r="H31" s="136"/>
      <c r="I31" s="136"/>
      <c r="J31" s="136"/>
      <c r="K31" s="123">
        <f t="shared" si="1"/>
        <v>0</v>
      </c>
      <c r="L31" s="137"/>
      <c r="M31" s="137"/>
      <c r="N31" s="137"/>
      <c r="O31" s="137"/>
      <c r="P31" s="124">
        <f t="shared" si="2"/>
        <v>0</v>
      </c>
      <c r="Q31" s="158" t="str">
        <f t="shared" si="0"/>
        <v>Elève-27</v>
      </c>
      <c r="R31" s="125" t="str">
        <f t="shared" si="3"/>
        <v/>
      </c>
      <c r="S31" s="137"/>
      <c r="T31" s="137"/>
      <c r="U31" s="162"/>
      <c r="V31" s="180"/>
      <c r="W31" s="169"/>
      <c r="X31" s="184"/>
      <c r="Y31" s="185"/>
      <c r="Z31" s="173"/>
      <c r="AA31" s="138"/>
      <c r="AB31" s="138"/>
      <c r="AC31" s="161"/>
      <c r="AD31" s="184"/>
      <c r="AE31" s="185"/>
      <c r="AF31" s="168"/>
      <c r="AG31" s="184"/>
      <c r="AH31" s="138"/>
      <c r="AI31" s="138"/>
      <c r="AJ31" s="185"/>
      <c r="AK31" s="177"/>
    </row>
    <row r="32" spans="1:37" ht="21" customHeight="1">
      <c r="A32" s="142" t="s">
        <v>37</v>
      </c>
      <c r="B32" s="135"/>
      <c r="C32" s="135"/>
      <c r="D32" s="135"/>
      <c r="E32" s="135"/>
      <c r="F32" s="135"/>
      <c r="G32" s="135"/>
      <c r="H32" s="136"/>
      <c r="I32" s="136"/>
      <c r="J32" s="136"/>
      <c r="K32" s="123">
        <f t="shared" si="1"/>
        <v>0</v>
      </c>
      <c r="L32" s="137"/>
      <c r="M32" s="137"/>
      <c r="N32" s="137"/>
      <c r="O32" s="137"/>
      <c r="P32" s="124">
        <f t="shared" si="2"/>
        <v>0</v>
      </c>
      <c r="Q32" s="158" t="str">
        <f t="shared" si="0"/>
        <v>Elève-28</v>
      </c>
      <c r="R32" s="125" t="str">
        <f t="shared" si="3"/>
        <v/>
      </c>
      <c r="S32" s="137"/>
      <c r="T32" s="137"/>
      <c r="U32" s="162"/>
      <c r="V32" s="180"/>
      <c r="W32" s="169"/>
      <c r="X32" s="184"/>
      <c r="Y32" s="185"/>
      <c r="Z32" s="173"/>
      <c r="AA32" s="138"/>
      <c r="AB32" s="138"/>
      <c r="AC32" s="161"/>
      <c r="AD32" s="184"/>
      <c r="AE32" s="185"/>
      <c r="AF32" s="168"/>
      <c r="AG32" s="184"/>
      <c r="AH32" s="138"/>
      <c r="AI32" s="138"/>
      <c r="AJ32" s="185"/>
      <c r="AK32" s="177"/>
    </row>
    <row r="33" spans="1:37" ht="15.75" customHeight="1">
      <c r="A33" s="142" t="s">
        <v>38</v>
      </c>
      <c r="B33" s="135"/>
      <c r="C33" s="135"/>
      <c r="D33" s="135"/>
      <c r="E33" s="135"/>
      <c r="F33" s="135"/>
      <c r="G33" s="135"/>
      <c r="H33" s="136"/>
      <c r="I33" s="136"/>
      <c r="J33" s="136"/>
      <c r="K33" s="123">
        <f t="shared" si="1"/>
        <v>0</v>
      </c>
      <c r="L33" s="137"/>
      <c r="M33" s="137"/>
      <c r="N33" s="137"/>
      <c r="O33" s="137"/>
      <c r="P33" s="124">
        <f t="shared" si="2"/>
        <v>0</v>
      </c>
      <c r="Q33" s="158" t="str">
        <f t="shared" si="0"/>
        <v>Elève-29</v>
      </c>
      <c r="R33" s="125" t="str">
        <f t="shared" si="3"/>
        <v/>
      </c>
      <c r="S33" s="137"/>
      <c r="T33" s="137"/>
      <c r="U33" s="162"/>
      <c r="V33" s="180"/>
      <c r="W33" s="169"/>
      <c r="X33" s="184"/>
      <c r="Y33" s="185"/>
      <c r="Z33" s="173"/>
      <c r="AA33" s="138"/>
      <c r="AB33" s="138"/>
      <c r="AC33" s="161"/>
      <c r="AD33" s="184"/>
      <c r="AE33" s="185"/>
      <c r="AF33" s="168"/>
      <c r="AG33" s="184"/>
      <c r="AH33" s="138"/>
      <c r="AI33" s="138"/>
      <c r="AJ33" s="185"/>
      <c r="AK33" s="177"/>
    </row>
    <row r="34" spans="1:37" ht="15.75" customHeight="1">
      <c r="A34" s="142" t="s">
        <v>165</v>
      </c>
      <c r="B34" s="135"/>
      <c r="C34" s="135"/>
      <c r="D34" s="135"/>
      <c r="E34" s="135"/>
      <c r="F34" s="135"/>
      <c r="G34" s="135"/>
      <c r="H34" s="136"/>
      <c r="I34" s="136"/>
      <c r="J34" s="136"/>
      <c r="K34" s="123">
        <f t="shared" si="1"/>
        <v>0</v>
      </c>
      <c r="L34" s="137"/>
      <c r="M34" s="137"/>
      <c r="N34" s="137" t="s">
        <v>55</v>
      </c>
      <c r="O34" s="137"/>
      <c r="P34" s="124">
        <f t="shared" si="2"/>
        <v>-1</v>
      </c>
      <c r="Q34" s="158" t="str">
        <f t="shared" si="0"/>
        <v>Edouard Bracame</v>
      </c>
      <c r="R34" s="125" t="str">
        <f t="shared" si="3"/>
        <v>Quelles fragilités ? =&gt;</v>
      </c>
      <c r="S34" s="137"/>
      <c r="T34" s="137"/>
      <c r="U34" s="162"/>
      <c r="V34" s="180"/>
      <c r="W34" s="169"/>
      <c r="X34" s="184"/>
      <c r="Y34" s="185"/>
      <c r="Z34" s="173"/>
      <c r="AA34" s="138"/>
      <c r="AB34" s="138"/>
      <c r="AC34" s="161"/>
      <c r="AD34" s="184"/>
      <c r="AE34" s="185"/>
      <c r="AF34" s="168"/>
      <c r="AG34" s="184"/>
      <c r="AH34" s="138"/>
      <c r="AI34" s="138"/>
      <c r="AJ34" s="185"/>
      <c r="AK34" s="177"/>
    </row>
    <row r="35" spans="1:37" s="223" customFormat="1" ht="15.75" customHeight="1">
      <c r="A35" s="241"/>
      <c r="B35" s="242"/>
      <c r="C35" s="242"/>
      <c r="D35" s="242"/>
      <c r="E35" s="242"/>
      <c r="F35" s="242"/>
      <c r="G35" s="242"/>
      <c r="H35" s="236"/>
      <c r="I35" s="236"/>
      <c r="J35" s="236"/>
      <c r="K35" s="243"/>
      <c r="L35" s="234"/>
      <c r="M35" s="234"/>
      <c r="N35" s="234"/>
      <c r="O35" s="234"/>
      <c r="P35" s="236"/>
      <c r="Q35" s="225"/>
      <c r="R35" s="225"/>
      <c r="S35" s="236"/>
      <c r="T35" s="236"/>
      <c r="U35" s="236"/>
      <c r="V35" s="236"/>
      <c r="W35" s="236"/>
    </row>
    <row r="36" spans="1:37" s="223" customFormat="1" ht="15.75" customHeight="1">
      <c r="A36" s="236"/>
      <c r="B36" s="242"/>
      <c r="C36" s="242"/>
      <c r="D36" s="242"/>
      <c r="E36" s="242"/>
      <c r="F36" s="242"/>
      <c r="G36" s="242"/>
      <c r="H36" s="236"/>
      <c r="I36" s="236"/>
      <c r="J36" s="236"/>
      <c r="K36" s="243"/>
      <c r="L36" s="234"/>
      <c r="M36" s="234"/>
      <c r="N36" s="234"/>
      <c r="O36" s="234"/>
      <c r="P36" s="236"/>
      <c r="Q36" s="225"/>
      <c r="R36" s="225"/>
      <c r="S36" s="236"/>
      <c r="T36" s="236"/>
      <c r="U36" s="236"/>
      <c r="V36" s="236"/>
      <c r="W36" s="236"/>
    </row>
    <row r="37" spans="1:37" s="223" customFormat="1" ht="15.75" customHeight="1">
      <c r="A37" s="236"/>
      <c r="B37" s="242"/>
      <c r="C37" s="242"/>
      <c r="D37" s="242"/>
      <c r="E37" s="242"/>
      <c r="F37" s="242"/>
      <c r="G37" s="242"/>
      <c r="H37" s="236"/>
      <c r="I37" s="236"/>
      <c r="J37" s="236"/>
      <c r="K37" s="243"/>
      <c r="L37" s="234"/>
      <c r="M37" s="234"/>
      <c r="N37" s="234"/>
      <c r="O37" s="234"/>
      <c r="P37" s="236"/>
      <c r="Q37" s="225"/>
      <c r="R37" s="225"/>
      <c r="S37" s="236"/>
      <c r="T37" s="236"/>
      <c r="U37" s="236"/>
      <c r="V37" s="236"/>
      <c r="W37" s="236"/>
    </row>
    <row r="38" spans="1:37" s="223" customFormat="1" ht="15.75" customHeight="1">
      <c r="A38" s="236"/>
      <c r="B38" s="242"/>
      <c r="C38" s="242"/>
      <c r="D38" s="242"/>
      <c r="E38" s="242"/>
      <c r="F38" s="242"/>
      <c r="G38" s="242"/>
      <c r="H38" s="236"/>
      <c r="I38" s="236"/>
      <c r="J38" s="236"/>
      <c r="K38" s="243"/>
      <c r="L38" s="234"/>
      <c r="M38" s="234"/>
      <c r="N38" s="234"/>
      <c r="O38" s="234"/>
      <c r="P38" s="236"/>
      <c r="Q38" s="225"/>
      <c r="R38" s="225"/>
      <c r="S38" s="236"/>
      <c r="T38" s="236"/>
      <c r="U38" s="236"/>
      <c r="V38" s="236"/>
      <c r="W38" s="236"/>
    </row>
    <row r="39" spans="1:37" s="223" customFormat="1" ht="15.75" customHeight="1">
      <c r="A39" s="236"/>
      <c r="B39" s="242"/>
      <c r="C39" s="242"/>
      <c r="D39" s="242"/>
      <c r="E39" s="242"/>
      <c r="F39" s="242"/>
      <c r="G39" s="242"/>
      <c r="H39" s="236"/>
      <c r="I39" s="236"/>
      <c r="J39" s="236"/>
      <c r="K39" s="243"/>
      <c r="L39" s="234"/>
      <c r="M39" s="234"/>
      <c r="N39" s="234"/>
      <c r="O39" s="234"/>
      <c r="P39" s="236"/>
      <c r="Q39" s="225"/>
      <c r="R39" s="225"/>
      <c r="S39" s="236"/>
      <c r="T39" s="236"/>
      <c r="U39" s="236"/>
      <c r="V39" s="236"/>
      <c r="W39" s="236"/>
    </row>
    <row r="40" spans="1:37" s="223" customFormat="1" ht="15.75" customHeight="1">
      <c r="A40" s="236"/>
      <c r="B40" s="242"/>
      <c r="C40" s="242"/>
      <c r="D40" s="242"/>
      <c r="E40" s="242"/>
      <c r="F40" s="242"/>
      <c r="G40" s="242"/>
      <c r="H40" s="236"/>
      <c r="I40" s="236"/>
      <c r="J40" s="236"/>
      <c r="K40" s="243"/>
      <c r="L40" s="234"/>
      <c r="M40" s="234"/>
      <c r="N40" s="234"/>
      <c r="O40" s="234"/>
      <c r="P40" s="236"/>
      <c r="Q40" s="225"/>
      <c r="R40" s="225"/>
      <c r="S40" s="236"/>
      <c r="T40" s="236"/>
      <c r="U40" s="236"/>
      <c r="V40" s="236"/>
      <c r="W40" s="236"/>
    </row>
    <row r="41" spans="1:37" s="223" customFormat="1" ht="15.75" customHeight="1">
      <c r="A41" s="236"/>
      <c r="B41" s="242"/>
      <c r="C41" s="242"/>
      <c r="D41" s="242"/>
      <c r="E41" s="242"/>
      <c r="F41" s="242"/>
      <c r="G41" s="242"/>
      <c r="H41" s="236"/>
      <c r="I41" s="236"/>
      <c r="J41" s="236"/>
      <c r="K41" s="243"/>
      <c r="L41" s="234"/>
      <c r="M41" s="234"/>
      <c r="N41" s="234"/>
      <c r="O41" s="234"/>
      <c r="P41" s="236"/>
      <c r="Q41" s="225"/>
      <c r="R41" s="225"/>
      <c r="S41" s="236"/>
      <c r="T41" s="236"/>
      <c r="U41" s="236"/>
      <c r="V41" s="236"/>
      <c r="W41" s="236"/>
    </row>
    <row r="42" spans="1:37" s="223" customFormat="1" ht="15.75" customHeight="1">
      <c r="A42" s="236"/>
      <c r="B42" s="242"/>
      <c r="C42" s="242"/>
      <c r="D42" s="242"/>
      <c r="E42" s="242"/>
      <c r="F42" s="242"/>
      <c r="G42" s="242"/>
      <c r="H42" s="236"/>
      <c r="I42" s="236"/>
      <c r="J42" s="236"/>
      <c r="K42" s="243"/>
      <c r="L42" s="234"/>
      <c r="M42" s="234"/>
      <c r="N42" s="234"/>
      <c r="O42" s="234"/>
      <c r="P42" s="236"/>
      <c r="Q42" s="225"/>
      <c r="R42" s="225"/>
      <c r="S42" s="236"/>
      <c r="T42" s="236"/>
      <c r="U42" s="236"/>
      <c r="V42" s="236"/>
      <c r="W42" s="236"/>
    </row>
    <row r="43" spans="1:37" s="223" customFormat="1" ht="15.75" customHeight="1">
      <c r="A43" s="236"/>
      <c r="B43" s="242"/>
      <c r="C43" s="242"/>
      <c r="D43" s="242"/>
      <c r="E43" s="242"/>
      <c r="F43" s="242"/>
      <c r="G43" s="242"/>
      <c r="H43" s="236"/>
      <c r="I43" s="236"/>
      <c r="J43" s="236"/>
      <c r="K43" s="243"/>
      <c r="L43" s="234"/>
      <c r="M43" s="234"/>
      <c r="N43" s="234"/>
      <c r="O43" s="234"/>
      <c r="P43" s="236"/>
      <c r="Q43" s="225"/>
      <c r="R43" s="225"/>
      <c r="S43" s="236"/>
      <c r="T43" s="236"/>
      <c r="U43" s="236"/>
      <c r="V43" s="236"/>
      <c r="W43" s="236"/>
    </row>
    <row r="44" spans="1:37" s="223" customFormat="1" ht="15.75" customHeight="1">
      <c r="A44" s="236"/>
      <c r="B44" s="242"/>
      <c r="C44" s="242"/>
      <c r="D44" s="242"/>
      <c r="E44" s="242"/>
      <c r="F44" s="242"/>
      <c r="G44" s="242"/>
      <c r="H44" s="236"/>
      <c r="I44" s="236"/>
      <c r="J44" s="236"/>
      <c r="K44" s="243"/>
      <c r="L44" s="234"/>
      <c r="M44" s="234"/>
      <c r="N44" s="234"/>
      <c r="O44" s="234"/>
      <c r="P44" s="236"/>
      <c r="Q44" s="225"/>
      <c r="R44" s="225"/>
      <c r="S44" s="236"/>
      <c r="T44" s="236"/>
      <c r="U44" s="236"/>
      <c r="V44" s="236"/>
      <c r="W44" s="236"/>
    </row>
    <row r="45" spans="1:37" s="223" customFormat="1" ht="15.75" customHeight="1">
      <c r="A45" s="236"/>
      <c r="B45" s="242"/>
      <c r="C45" s="242"/>
      <c r="D45" s="242"/>
      <c r="E45" s="242"/>
      <c r="F45" s="242"/>
      <c r="G45" s="242"/>
      <c r="H45" s="236"/>
      <c r="I45" s="236"/>
      <c r="J45" s="236"/>
      <c r="K45" s="243"/>
      <c r="L45" s="234"/>
      <c r="M45" s="234"/>
      <c r="N45" s="234"/>
      <c r="O45" s="234"/>
      <c r="P45" s="236"/>
      <c r="Q45" s="225"/>
      <c r="R45" s="225"/>
      <c r="S45" s="236"/>
      <c r="T45" s="236"/>
      <c r="U45" s="236"/>
      <c r="V45" s="236"/>
      <c r="W45" s="236"/>
    </row>
    <row r="46" spans="1:37" s="223" customFormat="1" ht="15.75" customHeight="1">
      <c r="A46" s="236"/>
      <c r="B46" s="242"/>
      <c r="C46" s="242"/>
      <c r="D46" s="242"/>
      <c r="E46" s="242"/>
      <c r="F46" s="242"/>
      <c r="G46" s="242"/>
      <c r="H46" s="236"/>
      <c r="I46" s="236"/>
      <c r="J46" s="236"/>
      <c r="K46" s="243"/>
      <c r="L46" s="234"/>
      <c r="M46" s="234"/>
      <c r="N46" s="234"/>
      <c r="O46" s="234"/>
      <c r="P46" s="236"/>
      <c r="Q46" s="225"/>
      <c r="R46" s="225"/>
      <c r="S46" s="236"/>
      <c r="T46" s="236"/>
      <c r="U46" s="236"/>
      <c r="V46" s="236"/>
      <c r="W46" s="236"/>
    </row>
    <row r="47" spans="1:37" s="223" customFormat="1" ht="15.75" customHeight="1">
      <c r="A47" s="236"/>
      <c r="B47" s="242"/>
      <c r="C47" s="242"/>
      <c r="D47" s="242"/>
      <c r="E47" s="242"/>
      <c r="F47" s="242"/>
      <c r="G47" s="242"/>
      <c r="H47" s="236"/>
      <c r="I47" s="236"/>
      <c r="J47" s="236"/>
      <c r="K47" s="243"/>
      <c r="L47" s="234"/>
      <c r="M47" s="234"/>
      <c r="N47" s="234"/>
      <c r="O47" s="234"/>
      <c r="P47" s="236"/>
      <c r="Q47" s="225"/>
      <c r="R47" s="225"/>
      <c r="S47" s="236"/>
      <c r="T47" s="236"/>
      <c r="U47" s="236"/>
      <c r="V47" s="236"/>
      <c r="W47" s="236"/>
    </row>
    <row r="48" spans="1:37" s="223" customFormat="1" ht="15.75" customHeight="1">
      <c r="A48" s="236"/>
      <c r="B48" s="242"/>
      <c r="C48" s="242"/>
      <c r="D48" s="242"/>
      <c r="E48" s="242"/>
      <c r="F48" s="242"/>
      <c r="G48" s="242"/>
      <c r="H48" s="236"/>
      <c r="I48" s="236"/>
      <c r="J48" s="236"/>
      <c r="K48" s="243"/>
      <c r="L48" s="234"/>
      <c r="M48" s="234"/>
      <c r="N48" s="234"/>
      <c r="O48" s="234"/>
      <c r="P48" s="236"/>
      <c r="Q48" s="225"/>
      <c r="R48" s="225"/>
      <c r="S48" s="236"/>
      <c r="T48" s="236"/>
      <c r="U48" s="236"/>
      <c r="V48" s="236"/>
      <c r="W48" s="236"/>
    </row>
    <row r="49" spans="1:23" s="223" customFormat="1" ht="15.75" customHeight="1">
      <c r="A49" s="236"/>
      <c r="B49" s="242"/>
      <c r="C49" s="242"/>
      <c r="D49" s="242"/>
      <c r="E49" s="242"/>
      <c r="F49" s="242"/>
      <c r="G49" s="242"/>
      <c r="H49" s="236"/>
      <c r="I49" s="236"/>
      <c r="J49" s="236"/>
      <c r="K49" s="243"/>
      <c r="L49" s="234"/>
      <c r="M49" s="234"/>
      <c r="N49" s="234"/>
      <c r="O49" s="234"/>
      <c r="P49" s="236"/>
      <c r="Q49" s="225"/>
      <c r="R49" s="225"/>
      <c r="S49" s="236"/>
      <c r="T49" s="236"/>
      <c r="U49" s="236"/>
      <c r="V49" s="236"/>
      <c r="W49" s="236"/>
    </row>
    <row r="50" spans="1:23" s="223" customFormat="1" ht="15.75" customHeight="1">
      <c r="A50" s="236"/>
      <c r="B50" s="242"/>
      <c r="C50" s="242"/>
      <c r="D50" s="242"/>
      <c r="E50" s="242"/>
      <c r="F50" s="242"/>
      <c r="G50" s="242"/>
      <c r="H50" s="236"/>
      <c r="I50" s="236"/>
      <c r="J50" s="236"/>
      <c r="K50" s="243"/>
      <c r="L50" s="234"/>
      <c r="M50" s="234"/>
      <c r="N50" s="234"/>
      <c r="O50" s="234"/>
      <c r="P50" s="236"/>
      <c r="Q50" s="225"/>
      <c r="R50" s="225"/>
      <c r="S50" s="236"/>
      <c r="T50" s="236"/>
      <c r="U50" s="236"/>
      <c r="V50" s="236"/>
      <c r="W50" s="236"/>
    </row>
    <row r="51" spans="1:23" s="223" customFormat="1" ht="15.75" customHeight="1">
      <c r="A51" s="236"/>
      <c r="B51" s="242"/>
      <c r="C51" s="242"/>
      <c r="D51" s="242"/>
      <c r="E51" s="242"/>
      <c r="F51" s="242"/>
      <c r="G51" s="242"/>
      <c r="H51" s="236"/>
      <c r="I51" s="236"/>
      <c r="J51" s="236"/>
      <c r="K51" s="243"/>
      <c r="L51" s="234"/>
      <c r="M51" s="234"/>
      <c r="N51" s="234"/>
      <c r="O51" s="234"/>
      <c r="P51" s="236"/>
      <c r="Q51" s="225"/>
      <c r="R51" s="225"/>
      <c r="S51" s="236"/>
      <c r="T51" s="236"/>
      <c r="U51" s="236"/>
      <c r="V51" s="236"/>
      <c r="W51" s="236"/>
    </row>
    <row r="52" spans="1:23" s="223" customFormat="1" ht="15.75" customHeight="1">
      <c r="A52" s="236"/>
      <c r="B52" s="242"/>
      <c r="C52" s="242"/>
      <c r="D52" s="242"/>
      <c r="E52" s="242"/>
      <c r="F52" s="242"/>
      <c r="G52" s="242"/>
      <c r="H52" s="236"/>
      <c r="I52" s="236"/>
      <c r="J52" s="236"/>
      <c r="K52" s="243"/>
      <c r="L52" s="234"/>
      <c r="M52" s="234"/>
      <c r="N52" s="234"/>
      <c r="O52" s="234"/>
      <c r="P52" s="236"/>
      <c r="Q52" s="225"/>
      <c r="R52" s="225"/>
      <c r="S52" s="236"/>
      <c r="T52" s="236"/>
      <c r="U52" s="236"/>
      <c r="V52" s="236"/>
      <c r="W52" s="236"/>
    </row>
    <row r="53" spans="1:23" s="223" customFormat="1" ht="15.75" customHeight="1">
      <c r="A53" s="236"/>
      <c r="B53" s="242"/>
      <c r="C53" s="242"/>
      <c r="D53" s="242"/>
      <c r="E53" s="242"/>
      <c r="F53" s="242"/>
      <c r="G53" s="242"/>
      <c r="H53" s="236"/>
      <c r="I53" s="236"/>
      <c r="J53" s="236"/>
      <c r="K53" s="243"/>
      <c r="L53" s="234"/>
      <c r="M53" s="234"/>
      <c r="N53" s="234"/>
      <c r="O53" s="234"/>
      <c r="P53" s="236"/>
      <c r="Q53" s="225"/>
      <c r="R53" s="225"/>
      <c r="S53" s="236"/>
      <c r="T53" s="236"/>
      <c r="U53" s="236"/>
      <c r="V53" s="236"/>
      <c r="W53" s="236"/>
    </row>
    <row r="54" spans="1:23" s="223" customFormat="1" ht="15.75" customHeight="1">
      <c r="A54" s="236"/>
      <c r="B54" s="242"/>
      <c r="C54" s="242"/>
      <c r="D54" s="242"/>
      <c r="E54" s="242"/>
      <c r="F54" s="242"/>
      <c r="G54" s="242"/>
      <c r="H54" s="236"/>
      <c r="I54" s="236"/>
      <c r="J54" s="236"/>
      <c r="K54" s="243"/>
      <c r="L54" s="234"/>
      <c r="M54" s="234"/>
      <c r="N54" s="234"/>
      <c r="O54" s="234"/>
      <c r="P54" s="236"/>
      <c r="Q54" s="225"/>
      <c r="R54" s="225"/>
      <c r="S54" s="236"/>
      <c r="T54" s="236"/>
      <c r="U54" s="236"/>
      <c r="V54" s="236"/>
      <c r="W54" s="236"/>
    </row>
    <row r="55" spans="1:23" s="223" customFormat="1" ht="15.75" customHeight="1">
      <c r="A55" s="236"/>
      <c r="B55" s="242"/>
      <c r="C55" s="242"/>
      <c r="D55" s="242"/>
      <c r="E55" s="242"/>
      <c r="F55" s="242"/>
      <c r="G55" s="242"/>
      <c r="H55" s="236"/>
      <c r="I55" s="236"/>
      <c r="J55" s="236"/>
      <c r="K55" s="243"/>
      <c r="L55" s="234"/>
      <c r="M55" s="234"/>
      <c r="N55" s="234"/>
      <c r="O55" s="234"/>
      <c r="P55" s="236"/>
      <c r="Q55" s="225"/>
      <c r="R55" s="225"/>
      <c r="S55" s="236"/>
      <c r="T55" s="236"/>
      <c r="U55" s="236"/>
      <c r="V55" s="236"/>
      <c r="W55" s="236"/>
    </row>
    <row r="56" spans="1:23" s="223" customFormat="1" ht="15.75" customHeight="1">
      <c r="A56" s="236"/>
      <c r="B56" s="242"/>
      <c r="C56" s="242"/>
      <c r="D56" s="242"/>
      <c r="E56" s="242"/>
      <c r="F56" s="242"/>
      <c r="G56" s="242"/>
      <c r="H56" s="236"/>
      <c r="I56" s="236"/>
      <c r="J56" s="236"/>
      <c r="K56" s="243"/>
      <c r="L56" s="234"/>
      <c r="M56" s="234"/>
      <c r="N56" s="234"/>
      <c r="O56" s="234"/>
      <c r="P56" s="236"/>
      <c r="Q56" s="225"/>
      <c r="R56" s="225"/>
      <c r="S56" s="236"/>
      <c r="T56" s="236"/>
      <c r="U56" s="236"/>
      <c r="V56" s="236"/>
      <c r="W56" s="236"/>
    </row>
    <row r="57" spans="1:23" s="223" customFormat="1" ht="15.75" customHeight="1">
      <c r="A57" s="236"/>
      <c r="B57" s="242"/>
      <c r="C57" s="242"/>
      <c r="D57" s="242"/>
      <c r="E57" s="242"/>
      <c r="F57" s="242"/>
      <c r="G57" s="242"/>
      <c r="H57" s="236"/>
      <c r="I57" s="236"/>
      <c r="J57" s="236"/>
      <c r="K57" s="243"/>
      <c r="L57" s="234"/>
      <c r="M57" s="234"/>
      <c r="N57" s="234"/>
      <c r="O57" s="234"/>
      <c r="P57" s="236"/>
      <c r="Q57" s="225"/>
      <c r="R57" s="225"/>
      <c r="S57" s="236"/>
      <c r="T57" s="236"/>
      <c r="U57" s="236"/>
      <c r="V57" s="236"/>
      <c r="W57" s="236"/>
    </row>
    <row r="58" spans="1:23" s="223" customFormat="1" ht="15.75" customHeight="1">
      <c r="A58" s="236"/>
      <c r="B58" s="242"/>
      <c r="C58" s="242"/>
      <c r="D58" s="242"/>
      <c r="E58" s="242"/>
      <c r="F58" s="242"/>
      <c r="G58" s="242"/>
      <c r="H58" s="236"/>
      <c r="I58" s="236"/>
      <c r="J58" s="236"/>
      <c r="K58" s="243"/>
      <c r="L58" s="234"/>
      <c r="M58" s="234"/>
      <c r="N58" s="234"/>
      <c r="O58" s="234"/>
      <c r="P58" s="236"/>
      <c r="Q58" s="225"/>
      <c r="R58" s="225"/>
      <c r="S58" s="236"/>
      <c r="T58" s="236"/>
      <c r="U58" s="236"/>
      <c r="V58" s="236"/>
      <c r="W58" s="236"/>
    </row>
    <row r="59" spans="1:23" s="223" customFormat="1" ht="15.75" customHeight="1">
      <c r="A59" s="236"/>
      <c r="B59" s="242"/>
      <c r="C59" s="242"/>
      <c r="D59" s="242"/>
      <c r="E59" s="242"/>
      <c r="F59" s="242"/>
      <c r="G59" s="242"/>
      <c r="H59" s="236"/>
      <c r="I59" s="236"/>
      <c r="J59" s="236"/>
      <c r="K59" s="243"/>
      <c r="L59" s="234"/>
      <c r="M59" s="234"/>
      <c r="N59" s="234"/>
      <c r="O59" s="234"/>
      <c r="P59" s="236"/>
      <c r="Q59" s="225"/>
      <c r="R59" s="225"/>
      <c r="S59" s="236"/>
      <c r="T59" s="236"/>
      <c r="U59" s="236"/>
      <c r="V59" s="236"/>
      <c r="W59" s="236"/>
    </row>
    <row r="60" spans="1:23" s="223" customFormat="1" ht="15.75" customHeight="1">
      <c r="A60" s="236"/>
      <c r="B60" s="242"/>
      <c r="C60" s="242"/>
      <c r="D60" s="242"/>
      <c r="E60" s="242"/>
      <c r="F60" s="242"/>
      <c r="G60" s="242"/>
      <c r="H60" s="236"/>
      <c r="I60" s="236"/>
      <c r="J60" s="236"/>
      <c r="K60" s="243"/>
      <c r="L60" s="234"/>
      <c r="M60" s="234"/>
      <c r="N60" s="234"/>
      <c r="O60" s="234"/>
      <c r="P60" s="236"/>
      <c r="Q60" s="225"/>
      <c r="R60" s="225"/>
      <c r="S60" s="236"/>
      <c r="T60" s="236"/>
      <c r="U60" s="236"/>
      <c r="V60" s="236"/>
      <c r="W60" s="236"/>
    </row>
    <row r="61" spans="1:23" s="223" customFormat="1" ht="15.75" customHeight="1">
      <c r="A61" s="236"/>
      <c r="B61" s="242"/>
      <c r="C61" s="242"/>
      <c r="D61" s="242"/>
      <c r="E61" s="242"/>
      <c r="F61" s="242"/>
      <c r="G61" s="242"/>
      <c r="H61" s="236"/>
      <c r="I61" s="236"/>
      <c r="J61" s="236"/>
      <c r="K61" s="243"/>
      <c r="L61" s="234"/>
      <c r="M61" s="234"/>
      <c r="N61" s="234"/>
      <c r="O61" s="234"/>
      <c r="P61" s="236"/>
      <c r="Q61" s="225"/>
      <c r="R61" s="225"/>
      <c r="S61" s="236"/>
      <c r="T61" s="236"/>
      <c r="U61" s="236"/>
      <c r="V61" s="236"/>
      <c r="W61" s="236"/>
    </row>
    <row r="62" spans="1:23" s="223" customFormat="1" ht="15.75" customHeight="1">
      <c r="A62" s="236"/>
      <c r="B62" s="242"/>
      <c r="C62" s="242"/>
      <c r="D62" s="242"/>
      <c r="E62" s="242"/>
      <c r="F62" s="242"/>
      <c r="G62" s="242"/>
      <c r="H62" s="236"/>
      <c r="I62" s="236"/>
      <c r="J62" s="236"/>
      <c r="K62" s="243"/>
      <c r="L62" s="234"/>
      <c r="M62" s="234"/>
      <c r="N62" s="234"/>
      <c r="O62" s="234"/>
      <c r="P62" s="236"/>
      <c r="Q62" s="225"/>
      <c r="R62" s="225"/>
      <c r="S62" s="236"/>
      <c r="T62" s="236"/>
      <c r="U62" s="236"/>
      <c r="V62" s="236"/>
      <c r="W62" s="236"/>
    </row>
    <row r="63" spans="1:23" s="223" customFormat="1" ht="15.75" customHeight="1">
      <c r="A63" s="236"/>
      <c r="B63" s="242"/>
      <c r="C63" s="242"/>
      <c r="D63" s="242"/>
      <c r="E63" s="242"/>
      <c r="F63" s="242"/>
      <c r="G63" s="242"/>
      <c r="H63" s="236"/>
      <c r="I63" s="236"/>
      <c r="J63" s="236"/>
      <c r="K63" s="243"/>
      <c r="L63" s="234"/>
      <c r="M63" s="234"/>
      <c r="N63" s="234"/>
      <c r="O63" s="234"/>
      <c r="P63" s="236"/>
      <c r="Q63" s="225"/>
      <c r="R63" s="225"/>
      <c r="S63" s="236"/>
      <c r="T63" s="236"/>
      <c r="U63" s="236"/>
      <c r="V63" s="236"/>
      <c r="W63" s="236"/>
    </row>
    <row r="64" spans="1:23" s="223" customFormat="1" ht="15.75" customHeight="1">
      <c r="A64" s="236"/>
      <c r="B64" s="242"/>
      <c r="C64" s="242"/>
      <c r="D64" s="242"/>
      <c r="E64" s="242"/>
      <c r="F64" s="242"/>
      <c r="G64" s="242"/>
      <c r="H64" s="236"/>
      <c r="I64" s="236"/>
      <c r="J64" s="236"/>
      <c r="K64" s="243"/>
      <c r="L64" s="234"/>
      <c r="M64" s="234"/>
      <c r="N64" s="234"/>
      <c r="O64" s="234"/>
      <c r="P64" s="236"/>
      <c r="Q64" s="225"/>
      <c r="R64" s="225"/>
      <c r="S64" s="236"/>
      <c r="T64" s="236"/>
      <c r="U64" s="236"/>
      <c r="V64" s="236"/>
      <c r="W64" s="236"/>
    </row>
    <row r="65" spans="1:23" s="223" customFormat="1" ht="15.75" customHeight="1">
      <c r="A65" s="236"/>
      <c r="B65" s="242"/>
      <c r="C65" s="242"/>
      <c r="D65" s="242"/>
      <c r="E65" s="242"/>
      <c r="F65" s="242"/>
      <c r="G65" s="242"/>
      <c r="H65" s="236"/>
      <c r="I65" s="236"/>
      <c r="J65" s="236"/>
      <c r="K65" s="243"/>
      <c r="L65" s="234"/>
      <c r="M65" s="234"/>
      <c r="N65" s="234"/>
      <c r="O65" s="234"/>
      <c r="P65" s="236"/>
      <c r="Q65" s="225"/>
      <c r="R65" s="225"/>
      <c r="S65" s="236"/>
      <c r="T65" s="236"/>
      <c r="U65" s="236"/>
      <c r="V65" s="236"/>
      <c r="W65" s="236"/>
    </row>
    <row r="66" spans="1:23" s="223" customFormat="1" ht="15.75" customHeight="1">
      <c r="A66" s="236"/>
      <c r="B66" s="242"/>
      <c r="C66" s="242"/>
      <c r="D66" s="242"/>
      <c r="E66" s="242"/>
      <c r="F66" s="242"/>
      <c r="G66" s="242"/>
      <c r="H66" s="236"/>
      <c r="I66" s="236"/>
      <c r="J66" s="236"/>
      <c r="K66" s="243"/>
      <c r="L66" s="234"/>
      <c r="M66" s="234"/>
      <c r="N66" s="234"/>
      <c r="O66" s="234"/>
      <c r="P66" s="236"/>
      <c r="Q66" s="225"/>
      <c r="R66" s="225"/>
      <c r="S66" s="236"/>
      <c r="T66" s="236"/>
      <c r="U66" s="236"/>
      <c r="V66" s="236"/>
      <c r="W66" s="236"/>
    </row>
    <row r="67" spans="1:23" s="223" customFormat="1" ht="15.75" customHeight="1">
      <c r="A67" s="236"/>
      <c r="B67" s="242"/>
      <c r="C67" s="242"/>
      <c r="D67" s="242"/>
      <c r="E67" s="242"/>
      <c r="F67" s="242"/>
      <c r="G67" s="242"/>
      <c r="H67" s="236"/>
      <c r="I67" s="236"/>
      <c r="J67" s="236"/>
      <c r="K67" s="243"/>
      <c r="L67" s="234"/>
      <c r="M67" s="234"/>
      <c r="N67" s="234"/>
      <c r="O67" s="234"/>
      <c r="P67" s="236"/>
      <c r="Q67" s="225"/>
      <c r="R67" s="225"/>
      <c r="S67" s="236"/>
      <c r="T67" s="236"/>
      <c r="U67" s="236"/>
      <c r="V67" s="236"/>
      <c r="W67" s="236"/>
    </row>
    <row r="68" spans="1:23" s="223" customFormat="1" ht="15.75" customHeight="1">
      <c r="A68" s="236"/>
      <c r="B68" s="242"/>
      <c r="C68" s="242"/>
      <c r="D68" s="242"/>
      <c r="E68" s="242"/>
      <c r="F68" s="242"/>
      <c r="G68" s="242"/>
      <c r="H68" s="236"/>
      <c r="I68" s="236"/>
      <c r="J68" s="236"/>
      <c r="K68" s="243"/>
      <c r="L68" s="234"/>
      <c r="M68" s="234"/>
      <c r="N68" s="234"/>
      <c r="O68" s="234"/>
      <c r="P68" s="236"/>
      <c r="Q68" s="225"/>
      <c r="R68" s="225"/>
      <c r="S68" s="236"/>
      <c r="T68" s="236"/>
      <c r="U68" s="236"/>
      <c r="V68" s="236"/>
      <c r="W68" s="236"/>
    </row>
    <row r="69" spans="1:23" s="223" customFormat="1" ht="15.75" customHeight="1">
      <c r="A69" s="236"/>
      <c r="B69" s="242"/>
      <c r="C69" s="242"/>
      <c r="D69" s="242"/>
      <c r="E69" s="242"/>
      <c r="F69" s="242"/>
      <c r="G69" s="242"/>
      <c r="H69" s="236"/>
      <c r="I69" s="236"/>
      <c r="J69" s="236"/>
      <c r="K69" s="243"/>
      <c r="L69" s="234"/>
      <c r="M69" s="234"/>
      <c r="N69" s="234"/>
      <c r="O69" s="234"/>
      <c r="P69" s="236"/>
      <c r="Q69" s="225"/>
      <c r="R69" s="225"/>
      <c r="S69" s="236"/>
      <c r="T69" s="236"/>
      <c r="U69" s="236"/>
      <c r="V69" s="236"/>
      <c r="W69" s="236"/>
    </row>
    <row r="70" spans="1:23" s="223" customFormat="1" ht="15.75" customHeight="1">
      <c r="A70" s="236"/>
      <c r="B70" s="242"/>
      <c r="C70" s="242"/>
      <c r="D70" s="242"/>
      <c r="E70" s="242"/>
      <c r="F70" s="242"/>
      <c r="G70" s="242"/>
      <c r="H70" s="236"/>
      <c r="I70" s="236"/>
      <c r="J70" s="236"/>
      <c r="K70" s="243"/>
      <c r="L70" s="234"/>
      <c r="M70" s="234"/>
      <c r="N70" s="234"/>
      <c r="O70" s="234"/>
      <c r="P70" s="236"/>
      <c r="Q70" s="225"/>
      <c r="R70" s="225"/>
      <c r="S70" s="236"/>
      <c r="T70" s="236"/>
      <c r="U70" s="236"/>
      <c r="V70" s="236"/>
      <c r="W70" s="236"/>
    </row>
    <row r="71" spans="1:23" s="223" customFormat="1" ht="15.75" customHeight="1">
      <c r="A71" s="236"/>
      <c r="B71" s="242"/>
      <c r="C71" s="242"/>
      <c r="D71" s="242"/>
      <c r="E71" s="242"/>
      <c r="F71" s="242"/>
      <c r="G71" s="242"/>
      <c r="H71" s="236"/>
      <c r="I71" s="236"/>
      <c r="J71" s="236"/>
      <c r="K71" s="243"/>
      <c r="L71" s="234"/>
      <c r="M71" s="234"/>
      <c r="N71" s="234"/>
      <c r="O71" s="234"/>
      <c r="P71" s="236"/>
      <c r="Q71" s="225"/>
      <c r="R71" s="225"/>
      <c r="S71" s="236"/>
      <c r="T71" s="236"/>
      <c r="U71" s="236"/>
      <c r="V71" s="236"/>
      <c r="W71" s="236"/>
    </row>
    <row r="72" spans="1:23" s="223" customFormat="1" ht="15.75" customHeight="1">
      <c r="A72" s="236"/>
      <c r="B72" s="242"/>
      <c r="C72" s="242"/>
      <c r="D72" s="242"/>
      <c r="E72" s="242"/>
      <c r="F72" s="242"/>
      <c r="G72" s="242"/>
      <c r="H72" s="236"/>
      <c r="I72" s="236"/>
      <c r="J72" s="236"/>
      <c r="K72" s="243"/>
      <c r="L72" s="234"/>
      <c r="M72" s="234"/>
      <c r="N72" s="234"/>
      <c r="O72" s="234"/>
      <c r="P72" s="236"/>
      <c r="Q72" s="225"/>
      <c r="R72" s="225"/>
      <c r="S72" s="236"/>
      <c r="T72" s="236"/>
      <c r="U72" s="236"/>
      <c r="V72" s="236"/>
      <c r="W72" s="236"/>
    </row>
    <row r="73" spans="1:23" s="223" customFormat="1" ht="15.75" customHeight="1">
      <c r="A73" s="236"/>
      <c r="B73" s="242"/>
      <c r="C73" s="242"/>
      <c r="D73" s="242"/>
      <c r="E73" s="242"/>
      <c r="F73" s="242"/>
      <c r="G73" s="242"/>
      <c r="H73" s="236"/>
      <c r="I73" s="236"/>
      <c r="J73" s="236"/>
      <c r="K73" s="243"/>
      <c r="L73" s="234"/>
      <c r="M73" s="234"/>
      <c r="N73" s="234"/>
      <c r="O73" s="234"/>
      <c r="P73" s="236"/>
      <c r="Q73" s="225"/>
      <c r="R73" s="225"/>
      <c r="S73" s="236"/>
      <c r="T73" s="236"/>
      <c r="U73" s="236"/>
      <c r="V73" s="236"/>
      <c r="W73" s="236"/>
    </row>
    <row r="74" spans="1:23" s="223" customFormat="1" ht="15.75" customHeight="1">
      <c r="A74" s="236"/>
      <c r="B74" s="242"/>
      <c r="C74" s="242"/>
      <c r="D74" s="242"/>
      <c r="E74" s="242"/>
      <c r="F74" s="242"/>
      <c r="G74" s="242"/>
      <c r="H74" s="236"/>
      <c r="I74" s="236"/>
      <c r="J74" s="236"/>
      <c r="K74" s="243"/>
      <c r="L74" s="234"/>
      <c r="M74" s="234"/>
      <c r="N74" s="234"/>
      <c r="O74" s="234"/>
      <c r="P74" s="236"/>
      <c r="Q74" s="225"/>
      <c r="R74" s="225"/>
      <c r="S74" s="236"/>
      <c r="T74" s="236"/>
      <c r="U74" s="236"/>
      <c r="V74" s="236"/>
      <c r="W74" s="236"/>
    </row>
    <row r="75" spans="1:23" s="223" customFormat="1" ht="15.75" customHeight="1">
      <c r="A75" s="236"/>
      <c r="B75" s="242"/>
      <c r="C75" s="242"/>
      <c r="D75" s="242"/>
      <c r="E75" s="242"/>
      <c r="F75" s="242"/>
      <c r="G75" s="242"/>
      <c r="H75" s="236"/>
      <c r="I75" s="236"/>
      <c r="J75" s="236"/>
      <c r="K75" s="243"/>
      <c r="L75" s="234"/>
      <c r="M75" s="234"/>
      <c r="N75" s="234"/>
      <c r="O75" s="234"/>
      <c r="P75" s="236"/>
      <c r="Q75" s="225"/>
      <c r="R75" s="225"/>
      <c r="S75" s="236"/>
      <c r="T75" s="236"/>
      <c r="U75" s="236"/>
      <c r="V75" s="236"/>
      <c r="W75" s="236"/>
    </row>
    <row r="76" spans="1:23" s="223" customFormat="1" ht="15.75" customHeight="1">
      <c r="A76" s="236"/>
      <c r="B76" s="242"/>
      <c r="C76" s="242"/>
      <c r="D76" s="242"/>
      <c r="E76" s="242"/>
      <c r="F76" s="242"/>
      <c r="G76" s="242"/>
      <c r="H76" s="236"/>
      <c r="I76" s="236"/>
      <c r="J76" s="236"/>
      <c r="K76" s="243"/>
      <c r="L76" s="234"/>
      <c r="M76" s="234"/>
      <c r="N76" s="234"/>
      <c r="O76" s="234"/>
      <c r="P76" s="236"/>
      <c r="Q76" s="225"/>
      <c r="R76" s="225"/>
      <c r="S76" s="236"/>
      <c r="T76" s="236"/>
      <c r="U76" s="236"/>
      <c r="V76" s="236"/>
      <c r="W76" s="236"/>
    </row>
    <row r="77" spans="1:23" s="223" customFormat="1" ht="15.75" customHeight="1">
      <c r="A77" s="236"/>
      <c r="B77" s="242"/>
      <c r="C77" s="242"/>
      <c r="D77" s="242"/>
      <c r="E77" s="242"/>
      <c r="F77" s="242"/>
      <c r="G77" s="242"/>
      <c r="H77" s="236"/>
      <c r="I77" s="236"/>
      <c r="J77" s="236"/>
      <c r="K77" s="243"/>
      <c r="L77" s="234"/>
      <c r="M77" s="234"/>
      <c r="N77" s="234"/>
      <c r="O77" s="234"/>
      <c r="P77" s="236"/>
      <c r="Q77" s="225"/>
      <c r="R77" s="225"/>
      <c r="S77" s="236"/>
      <c r="T77" s="236"/>
      <c r="U77" s="236"/>
      <c r="V77" s="236"/>
      <c r="W77" s="236"/>
    </row>
    <row r="78" spans="1:23" s="223" customFormat="1" ht="15.75" customHeight="1">
      <c r="A78" s="236"/>
      <c r="B78" s="242"/>
      <c r="C78" s="242"/>
      <c r="D78" s="242"/>
      <c r="E78" s="242"/>
      <c r="F78" s="242"/>
      <c r="G78" s="242"/>
      <c r="H78" s="236"/>
      <c r="I78" s="236"/>
      <c r="J78" s="236"/>
      <c r="K78" s="243"/>
      <c r="L78" s="234"/>
      <c r="M78" s="234"/>
      <c r="N78" s="234"/>
      <c r="O78" s="234"/>
      <c r="P78" s="236"/>
      <c r="Q78" s="225"/>
      <c r="R78" s="225"/>
      <c r="S78" s="236"/>
      <c r="T78" s="236"/>
      <c r="U78" s="236"/>
      <c r="V78" s="236"/>
      <c r="W78" s="236"/>
    </row>
    <row r="79" spans="1:23" s="223" customFormat="1" ht="15.75" customHeight="1">
      <c r="A79" s="236"/>
      <c r="B79" s="242"/>
      <c r="C79" s="242"/>
      <c r="D79" s="242"/>
      <c r="E79" s="242"/>
      <c r="F79" s="242"/>
      <c r="G79" s="242"/>
      <c r="H79" s="236"/>
      <c r="I79" s="236"/>
      <c r="J79" s="236"/>
      <c r="K79" s="243"/>
      <c r="L79" s="234"/>
      <c r="M79" s="234"/>
      <c r="N79" s="234"/>
      <c r="O79" s="234"/>
      <c r="P79" s="236"/>
      <c r="Q79" s="225"/>
      <c r="R79" s="225"/>
      <c r="S79" s="236"/>
      <c r="T79" s="236"/>
      <c r="U79" s="236"/>
      <c r="V79" s="236"/>
      <c r="W79" s="236"/>
    </row>
    <row r="80" spans="1:23" s="223" customFormat="1" ht="15.75" customHeight="1">
      <c r="A80" s="236"/>
      <c r="B80" s="242"/>
      <c r="C80" s="242"/>
      <c r="D80" s="242"/>
      <c r="E80" s="242"/>
      <c r="F80" s="242"/>
      <c r="G80" s="242"/>
      <c r="H80" s="236"/>
      <c r="I80" s="236"/>
      <c r="J80" s="236"/>
      <c r="K80" s="243"/>
      <c r="L80" s="234"/>
      <c r="M80" s="234"/>
      <c r="N80" s="234"/>
      <c r="O80" s="234"/>
      <c r="P80" s="236"/>
      <c r="Q80" s="225"/>
      <c r="R80" s="225"/>
      <c r="S80" s="236"/>
      <c r="T80" s="236"/>
      <c r="U80" s="236"/>
      <c r="V80" s="236"/>
      <c r="W80" s="236"/>
    </row>
    <row r="81" spans="1:23" s="223" customFormat="1" ht="15.75" customHeight="1">
      <c r="A81" s="236"/>
      <c r="B81" s="242"/>
      <c r="C81" s="242"/>
      <c r="D81" s="242"/>
      <c r="E81" s="242"/>
      <c r="F81" s="242"/>
      <c r="G81" s="242"/>
      <c r="H81" s="236"/>
      <c r="I81" s="236"/>
      <c r="J81" s="236"/>
      <c r="K81" s="243"/>
      <c r="L81" s="234"/>
      <c r="M81" s="234"/>
      <c r="N81" s="234"/>
      <c r="O81" s="234"/>
      <c r="P81" s="236"/>
      <c r="Q81" s="225"/>
      <c r="R81" s="225"/>
      <c r="S81" s="236"/>
      <c r="T81" s="236"/>
      <c r="U81" s="236"/>
      <c r="V81" s="236"/>
      <c r="W81" s="236"/>
    </row>
    <row r="82" spans="1:23" s="223" customFormat="1" ht="15.75" customHeight="1">
      <c r="A82" s="236"/>
      <c r="B82" s="242"/>
      <c r="C82" s="242"/>
      <c r="D82" s="242"/>
      <c r="E82" s="242"/>
      <c r="F82" s="242"/>
      <c r="G82" s="242"/>
      <c r="H82" s="236"/>
      <c r="I82" s="236"/>
      <c r="J82" s="236"/>
      <c r="K82" s="243"/>
      <c r="L82" s="234"/>
      <c r="M82" s="234"/>
      <c r="N82" s="234"/>
      <c r="O82" s="234"/>
      <c r="P82" s="236"/>
      <c r="Q82" s="225"/>
      <c r="R82" s="225"/>
      <c r="S82" s="236"/>
      <c r="T82" s="236"/>
      <c r="U82" s="236"/>
      <c r="V82" s="236"/>
      <c r="W82" s="236"/>
    </row>
    <row r="83" spans="1:23" s="223" customFormat="1" ht="15.75" customHeight="1">
      <c r="A83" s="228"/>
      <c r="B83" s="227"/>
      <c r="C83" s="227"/>
      <c r="D83" s="227"/>
      <c r="E83" s="227"/>
      <c r="F83" s="227"/>
      <c r="G83" s="227"/>
      <c r="H83" s="228"/>
      <c r="I83" s="228"/>
      <c r="J83" s="228"/>
      <c r="K83" s="126"/>
      <c r="L83" s="229"/>
      <c r="M83" s="229"/>
      <c r="N83" s="229"/>
      <c r="O83" s="229"/>
      <c r="P83" s="228"/>
      <c r="Q83" s="127"/>
      <c r="R83" s="127"/>
      <c r="S83" s="228"/>
      <c r="T83" s="228"/>
      <c r="U83" s="228"/>
      <c r="V83" s="228"/>
      <c r="W83" s="228"/>
    </row>
    <row r="84" spans="1:23" s="218" customFormat="1" ht="15.75" customHeight="1">
      <c r="A84" s="221"/>
      <c r="B84" s="224"/>
      <c r="C84" s="224"/>
      <c r="D84" s="224"/>
      <c r="E84" s="224"/>
      <c r="F84" s="224"/>
      <c r="G84" s="224"/>
      <c r="H84" s="221"/>
      <c r="I84" s="221"/>
      <c r="J84" s="221"/>
      <c r="K84" s="128"/>
      <c r="L84" s="230"/>
      <c r="M84" s="230"/>
      <c r="N84" s="230"/>
      <c r="O84" s="230"/>
      <c r="P84" s="221"/>
      <c r="Q84" s="130"/>
      <c r="R84" s="130"/>
      <c r="S84" s="221"/>
      <c r="T84" s="221"/>
      <c r="U84" s="221"/>
      <c r="V84" s="221"/>
      <c r="W84" s="221"/>
    </row>
    <row r="85" spans="1:23" s="218" customFormat="1" ht="15.75" customHeight="1">
      <c r="A85" s="221"/>
      <c r="B85" s="224"/>
      <c r="C85" s="224"/>
      <c r="D85" s="224"/>
      <c r="E85" s="224"/>
      <c r="F85" s="224"/>
      <c r="G85" s="224"/>
      <c r="H85" s="221"/>
      <c r="I85" s="221"/>
      <c r="J85" s="221"/>
      <c r="K85" s="128"/>
      <c r="L85" s="230"/>
      <c r="M85" s="230"/>
      <c r="N85" s="230"/>
      <c r="O85" s="230"/>
      <c r="P85" s="221"/>
      <c r="Q85" s="130"/>
      <c r="R85" s="130"/>
      <c r="S85" s="221"/>
      <c r="T85" s="221"/>
      <c r="U85" s="221"/>
      <c r="V85" s="221"/>
      <c r="W85" s="221"/>
    </row>
    <row r="86" spans="1:23" s="218" customFormat="1" ht="15.75" customHeight="1">
      <c r="A86" s="221"/>
      <c r="B86" s="224"/>
      <c r="C86" s="224"/>
      <c r="D86" s="224"/>
      <c r="E86" s="224"/>
      <c r="F86" s="224"/>
      <c r="G86" s="224"/>
      <c r="H86" s="221"/>
      <c r="I86" s="221"/>
      <c r="J86" s="221"/>
      <c r="K86" s="128"/>
      <c r="L86" s="230"/>
      <c r="M86" s="230"/>
      <c r="N86" s="230"/>
      <c r="O86" s="230"/>
      <c r="P86" s="221"/>
      <c r="Q86" s="130"/>
      <c r="R86" s="130"/>
      <c r="S86" s="221"/>
      <c r="T86" s="221"/>
      <c r="U86" s="221"/>
      <c r="V86" s="221"/>
      <c r="W86" s="221"/>
    </row>
    <row r="87" spans="1:23" s="218" customFormat="1" ht="15.75" customHeight="1">
      <c r="A87" s="221"/>
      <c r="B87" s="224"/>
      <c r="C87" s="224"/>
      <c r="D87" s="224"/>
      <c r="E87" s="224"/>
      <c r="F87" s="224"/>
      <c r="G87" s="224"/>
      <c r="H87" s="221"/>
      <c r="I87" s="221"/>
      <c r="J87" s="221"/>
      <c r="K87" s="128"/>
      <c r="L87" s="230"/>
      <c r="M87" s="230"/>
      <c r="N87" s="230"/>
      <c r="O87" s="230"/>
      <c r="P87" s="221"/>
      <c r="Q87" s="130"/>
      <c r="R87" s="130"/>
      <c r="S87" s="221"/>
      <c r="T87" s="221"/>
      <c r="U87" s="221"/>
      <c r="V87" s="221"/>
      <c r="W87" s="221"/>
    </row>
    <row r="88" spans="1:23" s="218" customFormat="1" ht="15.75" customHeight="1">
      <c r="A88" s="221"/>
      <c r="B88" s="224"/>
      <c r="C88" s="224"/>
      <c r="D88" s="224"/>
      <c r="E88" s="224"/>
      <c r="F88" s="224"/>
      <c r="G88" s="224"/>
      <c r="H88" s="221"/>
      <c r="I88" s="221"/>
      <c r="J88" s="221"/>
      <c r="K88" s="128"/>
      <c r="L88" s="230"/>
      <c r="M88" s="230"/>
      <c r="N88" s="230"/>
      <c r="O88" s="230"/>
      <c r="P88" s="221"/>
      <c r="Q88" s="130"/>
      <c r="R88" s="130"/>
      <c r="S88" s="221"/>
      <c r="T88" s="221"/>
      <c r="U88" s="221"/>
      <c r="V88" s="221"/>
      <c r="W88" s="221"/>
    </row>
    <row r="89" spans="1:23" s="218" customFormat="1" ht="15.75" customHeight="1">
      <c r="A89" s="221"/>
      <c r="B89" s="224"/>
      <c r="C89" s="224"/>
      <c r="D89" s="224"/>
      <c r="E89" s="224"/>
      <c r="F89" s="224"/>
      <c r="G89" s="224"/>
      <c r="H89" s="221"/>
      <c r="I89" s="221"/>
      <c r="J89" s="221"/>
      <c r="K89" s="128"/>
      <c r="L89" s="230"/>
      <c r="M89" s="230"/>
      <c r="N89" s="230"/>
      <c r="O89" s="230"/>
      <c r="P89" s="221"/>
      <c r="Q89" s="130"/>
      <c r="R89" s="130"/>
      <c r="S89" s="221"/>
      <c r="T89" s="221"/>
      <c r="U89" s="221"/>
      <c r="V89" s="221"/>
      <c r="W89" s="221"/>
    </row>
    <row r="90" spans="1:23" s="218" customFormat="1" ht="15.75" customHeight="1">
      <c r="A90" s="221"/>
      <c r="B90" s="224"/>
      <c r="C90" s="224"/>
      <c r="D90" s="224"/>
      <c r="E90" s="224"/>
      <c r="F90" s="224"/>
      <c r="G90" s="224"/>
      <c r="H90" s="221"/>
      <c r="I90" s="221"/>
      <c r="J90" s="221"/>
      <c r="K90" s="128"/>
      <c r="L90" s="230"/>
      <c r="M90" s="230"/>
      <c r="N90" s="230"/>
      <c r="O90" s="230"/>
      <c r="P90" s="221"/>
      <c r="Q90" s="130"/>
      <c r="R90" s="130"/>
      <c r="S90" s="221"/>
      <c r="T90" s="221"/>
      <c r="U90" s="221"/>
      <c r="V90" s="221"/>
      <c r="W90" s="221"/>
    </row>
    <row r="91" spans="1:23" s="218" customFormat="1" ht="15.75" customHeight="1">
      <c r="A91" s="221"/>
      <c r="B91" s="224"/>
      <c r="C91" s="224"/>
      <c r="D91" s="224"/>
      <c r="E91" s="224"/>
      <c r="F91" s="224"/>
      <c r="G91" s="224"/>
      <c r="H91" s="221"/>
      <c r="I91" s="221"/>
      <c r="J91" s="221"/>
      <c r="K91" s="128"/>
      <c r="L91" s="230"/>
      <c r="M91" s="230"/>
      <c r="N91" s="230"/>
      <c r="O91" s="230"/>
      <c r="P91" s="221"/>
      <c r="Q91" s="130"/>
      <c r="R91" s="130"/>
      <c r="S91" s="221"/>
      <c r="T91" s="221"/>
      <c r="U91" s="221"/>
      <c r="V91" s="221"/>
      <c r="W91" s="221"/>
    </row>
    <row r="92" spans="1:23" s="218" customFormat="1" ht="15.75" customHeight="1">
      <c r="A92" s="221"/>
      <c r="B92" s="224"/>
      <c r="C92" s="224"/>
      <c r="D92" s="224"/>
      <c r="E92" s="224"/>
      <c r="F92" s="224"/>
      <c r="G92" s="224"/>
      <c r="H92" s="221"/>
      <c r="I92" s="221"/>
      <c r="J92" s="221"/>
      <c r="K92" s="128"/>
      <c r="L92" s="230"/>
      <c r="M92" s="230"/>
      <c r="N92" s="230"/>
      <c r="O92" s="230"/>
      <c r="P92" s="221"/>
      <c r="Q92" s="130"/>
      <c r="R92" s="130"/>
      <c r="S92" s="221"/>
      <c r="T92" s="221"/>
      <c r="U92" s="221"/>
      <c r="V92" s="221"/>
      <c r="W92" s="221"/>
    </row>
    <row r="93" spans="1:23" s="218" customFormat="1" ht="15.75" customHeight="1">
      <c r="A93" s="221"/>
      <c r="B93" s="224"/>
      <c r="C93" s="224"/>
      <c r="D93" s="224"/>
      <c r="E93" s="224"/>
      <c r="F93" s="224"/>
      <c r="G93" s="224"/>
      <c r="H93" s="221"/>
      <c r="I93" s="221"/>
      <c r="J93" s="221"/>
      <c r="K93" s="128"/>
      <c r="L93" s="230"/>
      <c r="M93" s="230"/>
      <c r="N93" s="230"/>
      <c r="O93" s="230"/>
      <c r="P93" s="221"/>
      <c r="Q93" s="130"/>
      <c r="R93" s="130"/>
      <c r="S93" s="221"/>
      <c r="T93" s="221"/>
      <c r="U93" s="221"/>
      <c r="V93" s="221"/>
      <c r="W93" s="221"/>
    </row>
    <row r="94" spans="1:23" s="218" customFormat="1" ht="15.75" customHeight="1">
      <c r="A94" s="221"/>
      <c r="B94" s="224"/>
      <c r="C94" s="224"/>
      <c r="D94" s="224"/>
      <c r="E94" s="224"/>
      <c r="F94" s="224"/>
      <c r="G94" s="224"/>
      <c r="H94" s="221"/>
      <c r="I94" s="221"/>
      <c r="J94" s="221"/>
      <c r="K94" s="128"/>
      <c r="L94" s="230"/>
      <c r="M94" s="230"/>
      <c r="N94" s="230"/>
      <c r="O94" s="230"/>
      <c r="P94" s="221"/>
      <c r="Q94" s="130"/>
      <c r="R94" s="130"/>
      <c r="S94" s="221"/>
      <c r="T94" s="221"/>
      <c r="U94" s="221"/>
      <c r="V94" s="221"/>
      <c r="W94" s="221"/>
    </row>
    <row r="95" spans="1:23" s="218" customFormat="1" ht="15.75" customHeight="1">
      <c r="A95" s="221"/>
      <c r="B95" s="224"/>
      <c r="C95" s="224"/>
      <c r="D95" s="224"/>
      <c r="E95" s="224"/>
      <c r="F95" s="224"/>
      <c r="G95" s="224"/>
      <c r="H95" s="221"/>
      <c r="I95" s="221"/>
      <c r="J95" s="221"/>
      <c r="K95" s="128"/>
      <c r="L95" s="230"/>
      <c r="M95" s="230"/>
      <c r="N95" s="230"/>
      <c r="O95" s="230"/>
      <c r="P95" s="221"/>
      <c r="Q95" s="130"/>
      <c r="R95" s="130"/>
      <c r="S95" s="221"/>
      <c r="T95" s="221"/>
      <c r="U95" s="221"/>
      <c r="V95" s="221"/>
      <c r="W95" s="221"/>
    </row>
    <row r="96" spans="1:23" s="218" customFormat="1" ht="15.75" customHeight="1">
      <c r="A96" s="221"/>
      <c r="B96" s="224"/>
      <c r="C96" s="224"/>
      <c r="D96" s="224"/>
      <c r="E96" s="224"/>
      <c r="F96" s="224"/>
      <c r="G96" s="224"/>
      <c r="H96" s="221"/>
      <c r="I96" s="221"/>
      <c r="J96" s="221"/>
      <c r="K96" s="128"/>
      <c r="L96" s="230"/>
      <c r="M96" s="230"/>
      <c r="N96" s="230"/>
      <c r="O96" s="230"/>
      <c r="P96" s="221"/>
      <c r="Q96" s="130"/>
      <c r="R96" s="130"/>
      <c r="S96" s="221"/>
      <c r="T96" s="221"/>
      <c r="U96" s="221"/>
      <c r="V96" s="221"/>
      <c r="W96" s="221"/>
    </row>
    <row r="97" spans="1:23" s="218" customFormat="1" ht="15.75" customHeight="1">
      <c r="A97" s="221"/>
      <c r="B97" s="224"/>
      <c r="C97" s="224"/>
      <c r="D97" s="224"/>
      <c r="E97" s="224"/>
      <c r="F97" s="224"/>
      <c r="G97" s="224"/>
      <c r="H97" s="221"/>
      <c r="I97" s="221"/>
      <c r="J97" s="221"/>
      <c r="K97" s="128"/>
      <c r="L97" s="230"/>
      <c r="M97" s="230"/>
      <c r="N97" s="230"/>
      <c r="O97" s="230"/>
      <c r="P97" s="221"/>
      <c r="Q97" s="130"/>
      <c r="R97" s="130"/>
      <c r="S97" s="221"/>
      <c r="T97" s="221"/>
      <c r="U97" s="221"/>
      <c r="V97" s="221"/>
      <c r="W97" s="221"/>
    </row>
    <row r="98" spans="1:23" s="218" customFormat="1" ht="15.75" customHeight="1">
      <c r="A98" s="221"/>
      <c r="B98" s="224"/>
      <c r="C98" s="224"/>
      <c r="D98" s="224"/>
      <c r="E98" s="224"/>
      <c r="F98" s="224"/>
      <c r="G98" s="224"/>
      <c r="H98" s="221"/>
      <c r="I98" s="221"/>
      <c r="J98" s="221"/>
      <c r="K98" s="128"/>
      <c r="L98" s="230"/>
      <c r="M98" s="230"/>
      <c r="N98" s="230"/>
      <c r="O98" s="230"/>
      <c r="P98" s="221"/>
      <c r="Q98" s="130"/>
      <c r="R98" s="130"/>
      <c r="S98" s="221"/>
      <c r="T98" s="221"/>
      <c r="U98" s="221"/>
      <c r="V98" s="221"/>
      <c r="W98" s="221"/>
    </row>
    <row r="99" spans="1:23" s="218" customFormat="1" ht="15.75" customHeight="1">
      <c r="A99" s="221"/>
      <c r="B99" s="224"/>
      <c r="C99" s="224"/>
      <c r="D99" s="224"/>
      <c r="E99" s="224"/>
      <c r="F99" s="224"/>
      <c r="G99" s="224"/>
      <c r="H99" s="221"/>
      <c r="I99" s="221"/>
      <c r="J99" s="221"/>
      <c r="K99" s="128"/>
      <c r="L99" s="230"/>
      <c r="M99" s="230"/>
      <c r="N99" s="230"/>
      <c r="O99" s="230"/>
      <c r="P99" s="221"/>
      <c r="Q99" s="130"/>
      <c r="R99" s="130"/>
      <c r="S99" s="221"/>
      <c r="T99" s="221"/>
      <c r="U99" s="221"/>
      <c r="V99" s="221"/>
      <c r="W99" s="221"/>
    </row>
    <row r="100" spans="1:23" s="218" customFormat="1" ht="15.75" customHeight="1">
      <c r="A100" s="221"/>
      <c r="B100" s="224"/>
      <c r="C100" s="224"/>
      <c r="D100" s="224"/>
      <c r="E100" s="224"/>
      <c r="F100" s="224"/>
      <c r="G100" s="224"/>
      <c r="H100" s="221"/>
      <c r="I100" s="221"/>
      <c r="J100" s="221"/>
      <c r="K100" s="128"/>
      <c r="L100" s="230"/>
      <c r="M100" s="230"/>
      <c r="N100" s="230"/>
      <c r="O100" s="230"/>
      <c r="P100" s="221"/>
      <c r="Q100" s="130"/>
      <c r="R100" s="130"/>
      <c r="S100" s="221"/>
      <c r="T100" s="221"/>
      <c r="U100" s="221"/>
      <c r="V100" s="221"/>
      <c r="W100" s="221"/>
    </row>
    <row r="101" spans="1:23" s="218" customFormat="1" ht="15.75" customHeight="1">
      <c r="A101" s="221"/>
      <c r="B101" s="224"/>
      <c r="C101" s="224"/>
      <c r="D101" s="224"/>
      <c r="E101" s="224"/>
      <c r="F101" s="224"/>
      <c r="G101" s="224"/>
      <c r="H101" s="221"/>
      <c r="I101" s="221"/>
      <c r="J101" s="221"/>
      <c r="K101" s="128"/>
      <c r="L101" s="230"/>
      <c r="M101" s="230"/>
      <c r="N101" s="230"/>
      <c r="O101" s="230"/>
      <c r="P101" s="221"/>
      <c r="Q101" s="130"/>
      <c r="R101" s="130"/>
      <c r="S101" s="221"/>
      <c r="T101" s="221"/>
      <c r="U101" s="221"/>
      <c r="V101" s="221"/>
      <c r="W101" s="221"/>
    </row>
    <row r="102" spans="1:23" s="218" customFormat="1" ht="15.75" customHeight="1">
      <c r="A102" s="221"/>
      <c r="B102" s="224"/>
      <c r="C102" s="224"/>
      <c r="D102" s="224"/>
      <c r="E102" s="224"/>
      <c r="F102" s="224"/>
      <c r="G102" s="224"/>
      <c r="H102" s="221"/>
      <c r="I102" s="221"/>
      <c r="J102" s="221"/>
      <c r="K102" s="128"/>
      <c r="L102" s="230"/>
      <c r="M102" s="230"/>
      <c r="N102" s="230"/>
      <c r="O102" s="230"/>
      <c r="P102" s="221"/>
      <c r="Q102" s="130"/>
      <c r="R102" s="130"/>
      <c r="S102" s="221"/>
      <c r="T102" s="221"/>
      <c r="U102" s="221"/>
      <c r="V102" s="221"/>
      <c r="W102" s="221"/>
    </row>
    <row r="103" spans="1:23" s="218" customFormat="1" ht="15.75" customHeight="1">
      <c r="A103" s="221"/>
      <c r="B103" s="224"/>
      <c r="C103" s="224"/>
      <c r="D103" s="224"/>
      <c r="E103" s="224"/>
      <c r="F103" s="224"/>
      <c r="G103" s="224"/>
      <c r="H103" s="221"/>
      <c r="I103" s="221"/>
      <c r="J103" s="221"/>
      <c r="K103" s="128"/>
      <c r="L103" s="230"/>
      <c r="M103" s="230"/>
      <c r="N103" s="230"/>
      <c r="O103" s="230"/>
      <c r="P103" s="221"/>
      <c r="Q103" s="130"/>
      <c r="R103" s="130"/>
      <c r="S103" s="221"/>
      <c r="T103" s="221"/>
      <c r="U103" s="221"/>
      <c r="V103" s="221"/>
      <c r="W103" s="221"/>
    </row>
    <row r="104" spans="1:23" s="218" customFormat="1" ht="15.75" customHeight="1">
      <c r="A104" s="221"/>
      <c r="B104" s="224"/>
      <c r="C104" s="224"/>
      <c r="D104" s="224"/>
      <c r="E104" s="224"/>
      <c r="F104" s="224"/>
      <c r="G104" s="224"/>
      <c r="H104" s="221"/>
      <c r="I104" s="221"/>
      <c r="J104" s="221"/>
      <c r="K104" s="128"/>
      <c r="L104" s="230"/>
      <c r="M104" s="230"/>
      <c r="N104" s="230"/>
      <c r="O104" s="230"/>
      <c r="P104" s="221"/>
      <c r="Q104" s="130"/>
      <c r="R104" s="130"/>
      <c r="S104" s="221"/>
      <c r="T104" s="221"/>
      <c r="U104" s="221"/>
      <c r="V104" s="221"/>
      <c r="W104" s="221"/>
    </row>
    <row r="105" spans="1:23" s="218" customFormat="1" ht="15.75" customHeight="1">
      <c r="A105" s="221"/>
      <c r="B105" s="224"/>
      <c r="C105" s="224"/>
      <c r="D105" s="224"/>
      <c r="E105" s="224"/>
      <c r="F105" s="224"/>
      <c r="G105" s="224"/>
      <c r="H105" s="221"/>
      <c r="I105" s="221"/>
      <c r="J105" s="221"/>
      <c r="K105" s="128"/>
      <c r="L105" s="230"/>
      <c r="M105" s="230"/>
      <c r="N105" s="230"/>
      <c r="O105" s="230"/>
      <c r="P105" s="221"/>
      <c r="Q105" s="130"/>
      <c r="R105" s="130"/>
      <c r="S105" s="221"/>
      <c r="T105" s="221"/>
      <c r="U105" s="221"/>
      <c r="V105" s="221"/>
      <c r="W105" s="221"/>
    </row>
    <row r="106" spans="1:23" s="218" customFormat="1" ht="15.75" customHeight="1">
      <c r="A106" s="221"/>
      <c r="B106" s="224"/>
      <c r="C106" s="224"/>
      <c r="D106" s="224"/>
      <c r="E106" s="224"/>
      <c r="F106" s="224"/>
      <c r="G106" s="224"/>
      <c r="H106" s="221"/>
      <c r="I106" s="221"/>
      <c r="J106" s="221"/>
      <c r="K106" s="128"/>
      <c r="L106" s="230"/>
      <c r="M106" s="230"/>
      <c r="N106" s="230"/>
      <c r="O106" s="230"/>
      <c r="P106" s="221"/>
      <c r="Q106" s="130"/>
      <c r="R106" s="130"/>
      <c r="S106" s="221"/>
      <c r="T106" s="221"/>
      <c r="U106" s="221"/>
      <c r="V106" s="221"/>
      <c r="W106" s="221"/>
    </row>
    <row r="107" spans="1:23" s="218" customFormat="1" ht="15.75" customHeight="1">
      <c r="A107" s="221"/>
      <c r="B107" s="224"/>
      <c r="C107" s="224"/>
      <c r="D107" s="224"/>
      <c r="E107" s="224"/>
      <c r="F107" s="224"/>
      <c r="G107" s="224"/>
      <c r="H107" s="221"/>
      <c r="I107" s="221"/>
      <c r="J107" s="221"/>
      <c r="K107" s="128"/>
      <c r="L107" s="230"/>
      <c r="M107" s="230"/>
      <c r="N107" s="230"/>
      <c r="O107" s="230"/>
      <c r="P107" s="221"/>
      <c r="Q107" s="130"/>
      <c r="R107" s="130"/>
      <c r="S107" s="221"/>
      <c r="T107" s="221"/>
      <c r="U107" s="221"/>
      <c r="V107" s="221"/>
      <c r="W107" s="221"/>
    </row>
    <row r="108" spans="1:23" s="218" customFormat="1" ht="15.75" customHeight="1">
      <c r="A108" s="221"/>
      <c r="B108" s="224"/>
      <c r="C108" s="224"/>
      <c r="D108" s="224"/>
      <c r="E108" s="224"/>
      <c r="F108" s="224"/>
      <c r="G108" s="224"/>
      <c r="H108" s="221"/>
      <c r="I108" s="221"/>
      <c r="J108" s="221"/>
      <c r="K108" s="128"/>
      <c r="L108" s="230"/>
      <c r="M108" s="230"/>
      <c r="N108" s="230"/>
      <c r="O108" s="230"/>
      <c r="P108" s="221"/>
      <c r="Q108" s="130"/>
      <c r="R108" s="130"/>
      <c r="S108" s="221"/>
      <c r="T108" s="221"/>
      <c r="U108" s="221"/>
      <c r="V108" s="221"/>
      <c r="W108" s="221"/>
    </row>
    <row r="109" spans="1:23" s="218" customFormat="1" ht="15.75" customHeight="1">
      <c r="A109" s="221"/>
      <c r="B109" s="224"/>
      <c r="C109" s="224"/>
      <c r="D109" s="224"/>
      <c r="E109" s="224"/>
      <c r="F109" s="224"/>
      <c r="G109" s="224"/>
      <c r="H109" s="221"/>
      <c r="I109" s="221"/>
      <c r="J109" s="221"/>
      <c r="K109" s="128"/>
      <c r="L109" s="230"/>
      <c r="M109" s="230"/>
      <c r="N109" s="230"/>
      <c r="O109" s="230"/>
      <c r="P109" s="221"/>
      <c r="Q109" s="130"/>
      <c r="R109" s="130"/>
      <c r="S109" s="221"/>
      <c r="T109" s="221"/>
      <c r="U109" s="221"/>
      <c r="V109" s="221"/>
      <c r="W109" s="221"/>
    </row>
    <row r="110" spans="1:23" s="218" customFormat="1" ht="15.75" customHeight="1">
      <c r="A110" s="221"/>
      <c r="B110" s="224"/>
      <c r="C110" s="224"/>
      <c r="D110" s="224"/>
      <c r="E110" s="224"/>
      <c r="F110" s="224"/>
      <c r="G110" s="224"/>
      <c r="H110" s="221"/>
      <c r="I110" s="221"/>
      <c r="J110" s="221"/>
      <c r="K110" s="128"/>
      <c r="L110" s="230"/>
      <c r="M110" s="230"/>
      <c r="N110" s="230"/>
      <c r="O110" s="230"/>
      <c r="P110" s="221"/>
      <c r="Q110" s="130"/>
      <c r="R110" s="130"/>
      <c r="S110" s="221"/>
      <c r="T110" s="221"/>
      <c r="U110" s="221"/>
      <c r="V110" s="221"/>
      <c r="W110" s="221"/>
    </row>
    <row r="111" spans="1:23" s="218" customFormat="1" ht="15.75" customHeight="1">
      <c r="A111" s="221"/>
      <c r="B111" s="224"/>
      <c r="C111" s="224"/>
      <c r="D111" s="224"/>
      <c r="E111" s="224"/>
      <c r="F111" s="224"/>
      <c r="G111" s="224"/>
      <c r="H111" s="221"/>
      <c r="I111" s="221"/>
      <c r="J111" s="221"/>
      <c r="K111" s="128"/>
      <c r="L111" s="230"/>
      <c r="M111" s="230"/>
      <c r="N111" s="230"/>
      <c r="O111" s="230"/>
      <c r="P111" s="221"/>
      <c r="Q111" s="130"/>
      <c r="R111" s="130"/>
      <c r="S111" s="221"/>
      <c r="T111" s="221"/>
      <c r="U111" s="221"/>
      <c r="V111" s="221"/>
      <c r="W111" s="221"/>
    </row>
    <row r="112" spans="1:23" s="218" customFormat="1" ht="15.75" customHeight="1">
      <c r="A112" s="221"/>
      <c r="B112" s="224"/>
      <c r="C112" s="224"/>
      <c r="D112" s="224"/>
      <c r="E112" s="224"/>
      <c r="F112" s="224"/>
      <c r="G112" s="224"/>
      <c r="H112" s="221"/>
      <c r="I112" s="221"/>
      <c r="J112" s="221"/>
      <c r="K112" s="128"/>
      <c r="L112" s="230"/>
      <c r="M112" s="230"/>
      <c r="N112" s="230"/>
      <c r="O112" s="230"/>
      <c r="P112" s="221"/>
      <c r="Q112" s="130"/>
      <c r="R112" s="130"/>
      <c r="S112" s="221"/>
      <c r="T112" s="221"/>
      <c r="U112" s="221"/>
      <c r="V112" s="221"/>
      <c r="W112" s="221"/>
    </row>
    <row r="113" spans="1:23" s="218" customFormat="1" ht="15.75" customHeight="1">
      <c r="A113" s="221"/>
      <c r="B113" s="224"/>
      <c r="C113" s="224"/>
      <c r="D113" s="224"/>
      <c r="E113" s="224"/>
      <c r="F113" s="224"/>
      <c r="G113" s="224"/>
      <c r="H113" s="221"/>
      <c r="I113" s="221"/>
      <c r="J113" s="221"/>
      <c r="K113" s="128"/>
      <c r="L113" s="230"/>
      <c r="M113" s="230"/>
      <c r="N113" s="230"/>
      <c r="O113" s="230"/>
      <c r="P113" s="221"/>
      <c r="Q113" s="130"/>
      <c r="R113" s="130"/>
      <c r="S113" s="221"/>
      <c r="T113" s="221"/>
      <c r="U113" s="221"/>
      <c r="V113" s="221"/>
      <c r="W113" s="221"/>
    </row>
    <row r="114" spans="1:23" s="218" customFormat="1" ht="15.75" customHeight="1">
      <c r="A114" s="221"/>
      <c r="B114" s="224"/>
      <c r="C114" s="224"/>
      <c r="D114" s="224"/>
      <c r="E114" s="224"/>
      <c r="F114" s="224"/>
      <c r="G114" s="224"/>
      <c r="H114" s="221"/>
      <c r="I114" s="221"/>
      <c r="J114" s="221"/>
      <c r="K114" s="128"/>
      <c r="L114" s="230"/>
      <c r="M114" s="230"/>
      <c r="N114" s="230"/>
      <c r="O114" s="230"/>
      <c r="P114" s="221"/>
      <c r="Q114" s="130"/>
      <c r="R114" s="130"/>
      <c r="S114" s="221"/>
      <c r="T114" s="221"/>
      <c r="U114" s="221"/>
      <c r="V114" s="221"/>
      <c r="W114" s="221"/>
    </row>
    <row r="115" spans="1:23" s="218" customFormat="1" ht="15.75" customHeight="1">
      <c r="A115" s="221"/>
      <c r="B115" s="224"/>
      <c r="C115" s="224"/>
      <c r="D115" s="224"/>
      <c r="E115" s="224"/>
      <c r="F115" s="224"/>
      <c r="G115" s="224"/>
      <c r="H115" s="221"/>
      <c r="I115" s="221"/>
      <c r="J115" s="221"/>
      <c r="K115" s="128"/>
      <c r="L115" s="230"/>
      <c r="M115" s="230"/>
      <c r="N115" s="230"/>
      <c r="O115" s="230"/>
      <c r="P115" s="221"/>
      <c r="Q115" s="130"/>
      <c r="R115" s="130"/>
      <c r="S115" s="221"/>
      <c r="T115" s="221"/>
      <c r="U115" s="221"/>
      <c r="V115" s="221"/>
      <c r="W115" s="221"/>
    </row>
    <row r="116" spans="1:23" s="218" customFormat="1" ht="15.75" customHeight="1">
      <c r="A116" s="221"/>
      <c r="B116" s="224"/>
      <c r="C116" s="224"/>
      <c r="D116" s="224"/>
      <c r="E116" s="224"/>
      <c r="F116" s="224"/>
      <c r="G116" s="224"/>
      <c r="H116" s="221"/>
      <c r="I116" s="221"/>
      <c r="J116" s="221"/>
      <c r="K116" s="128"/>
      <c r="L116" s="230"/>
      <c r="M116" s="230"/>
      <c r="N116" s="230"/>
      <c r="O116" s="230"/>
      <c r="P116" s="221"/>
      <c r="Q116" s="130"/>
      <c r="R116" s="130"/>
      <c r="S116" s="221"/>
      <c r="T116" s="221"/>
      <c r="U116" s="221"/>
      <c r="V116" s="221"/>
      <c r="W116" s="221"/>
    </row>
    <row r="117" spans="1:23" s="218" customFormat="1" ht="15.75" customHeight="1">
      <c r="A117" s="221"/>
      <c r="B117" s="224"/>
      <c r="C117" s="224"/>
      <c r="D117" s="224"/>
      <c r="E117" s="224"/>
      <c r="F117" s="224"/>
      <c r="G117" s="224"/>
      <c r="H117" s="221"/>
      <c r="I117" s="221"/>
      <c r="J117" s="221"/>
      <c r="K117" s="128"/>
      <c r="L117" s="230"/>
      <c r="M117" s="230"/>
      <c r="N117" s="230"/>
      <c r="O117" s="230"/>
      <c r="P117" s="221"/>
      <c r="Q117" s="130"/>
      <c r="R117" s="130"/>
      <c r="S117" s="221"/>
      <c r="T117" s="221"/>
      <c r="U117" s="221"/>
      <c r="V117" s="221"/>
      <c r="W117" s="221"/>
    </row>
    <row r="118" spans="1:23" s="218" customFormat="1" ht="15.75" customHeight="1">
      <c r="A118" s="221"/>
      <c r="B118" s="224"/>
      <c r="C118" s="224"/>
      <c r="D118" s="224"/>
      <c r="E118" s="224"/>
      <c r="F118" s="224"/>
      <c r="G118" s="224"/>
      <c r="H118" s="221"/>
      <c r="I118" s="221"/>
      <c r="J118" s="221"/>
      <c r="K118" s="128"/>
      <c r="L118" s="230"/>
      <c r="M118" s="230"/>
      <c r="N118" s="230"/>
      <c r="O118" s="230"/>
      <c r="P118" s="221"/>
      <c r="Q118" s="130"/>
      <c r="R118" s="130"/>
      <c r="S118" s="221"/>
      <c r="T118" s="221"/>
      <c r="U118" s="221"/>
      <c r="V118" s="221"/>
      <c r="W118" s="221"/>
    </row>
    <row r="119" spans="1:23" s="218" customFormat="1" ht="15.75" customHeight="1">
      <c r="A119" s="221"/>
      <c r="B119" s="224"/>
      <c r="C119" s="224"/>
      <c r="D119" s="224"/>
      <c r="E119" s="224"/>
      <c r="F119" s="224"/>
      <c r="G119" s="224"/>
      <c r="H119" s="221"/>
      <c r="I119" s="221"/>
      <c r="J119" s="221"/>
      <c r="K119" s="128"/>
      <c r="L119" s="230"/>
      <c r="M119" s="230"/>
      <c r="N119" s="230"/>
      <c r="O119" s="230"/>
      <c r="P119" s="221"/>
      <c r="Q119" s="130"/>
      <c r="R119" s="130"/>
      <c r="S119" s="221"/>
      <c r="T119" s="221"/>
      <c r="U119" s="221"/>
      <c r="V119" s="221"/>
      <c r="W119" s="221"/>
    </row>
    <row r="120" spans="1:23" s="218" customFormat="1" ht="15.75" customHeight="1">
      <c r="A120" s="221"/>
      <c r="B120" s="224"/>
      <c r="C120" s="224"/>
      <c r="D120" s="224"/>
      <c r="E120" s="224"/>
      <c r="F120" s="224"/>
      <c r="G120" s="224"/>
      <c r="H120" s="221"/>
      <c r="I120" s="221"/>
      <c r="J120" s="221"/>
      <c r="K120" s="128"/>
      <c r="L120" s="230"/>
      <c r="M120" s="230"/>
      <c r="N120" s="230"/>
      <c r="O120" s="230"/>
      <c r="P120" s="221"/>
      <c r="Q120" s="130"/>
      <c r="R120" s="130"/>
      <c r="S120" s="221"/>
      <c r="T120" s="221"/>
      <c r="U120" s="221"/>
      <c r="V120" s="221"/>
      <c r="W120" s="221"/>
    </row>
    <row r="121" spans="1:23" s="218" customFormat="1" ht="15.75" customHeight="1">
      <c r="A121" s="221"/>
      <c r="B121" s="224"/>
      <c r="C121" s="224"/>
      <c r="D121" s="224"/>
      <c r="E121" s="224"/>
      <c r="F121" s="224"/>
      <c r="G121" s="224"/>
      <c r="H121" s="221"/>
      <c r="I121" s="221"/>
      <c r="J121" s="221"/>
      <c r="K121" s="128"/>
      <c r="L121" s="230"/>
      <c r="M121" s="230"/>
      <c r="N121" s="230"/>
      <c r="O121" s="230"/>
      <c r="P121" s="221"/>
      <c r="Q121" s="130"/>
      <c r="R121" s="130"/>
      <c r="S121" s="221"/>
      <c r="T121" s="221"/>
      <c r="U121" s="221"/>
      <c r="V121" s="221"/>
      <c r="W121" s="221"/>
    </row>
    <row r="122" spans="1:23" s="218" customFormat="1" ht="15.75" customHeight="1">
      <c r="A122" s="221"/>
      <c r="B122" s="224"/>
      <c r="C122" s="224"/>
      <c r="D122" s="224"/>
      <c r="E122" s="224"/>
      <c r="F122" s="224"/>
      <c r="G122" s="224"/>
      <c r="H122" s="221"/>
      <c r="I122" s="221"/>
      <c r="J122" s="221"/>
      <c r="K122" s="128"/>
      <c r="L122" s="230"/>
      <c r="M122" s="230"/>
      <c r="N122" s="230"/>
      <c r="O122" s="230"/>
      <c r="P122" s="221"/>
      <c r="Q122" s="130"/>
      <c r="R122" s="130"/>
      <c r="S122" s="221"/>
      <c r="T122" s="221"/>
      <c r="U122" s="221"/>
      <c r="V122" s="221"/>
      <c r="W122" s="221"/>
    </row>
    <row r="123" spans="1:23" s="218" customFormat="1" ht="15.75" customHeight="1">
      <c r="A123" s="221"/>
      <c r="B123" s="224"/>
      <c r="C123" s="224"/>
      <c r="D123" s="224"/>
      <c r="E123" s="224"/>
      <c r="F123" s="224"/>
      <c r="G123" s="224"/>
      <c r="H123" s="221"/>
      <c r="I123" s="221"/>
      <c r="J123" s="221"/>
      <c r="K123" s="128"/>
      <c r="L123" s="230"/>
      <c r="M123" s="230"/>
      <c r="N123" s="230"/>
      <c r="O123" s="230"/>
      <c r="P123" s="221"/>
      <c r="Q123" s="130"/>
      <c r="R123" s="130"/>
      <c r="S123" s="221"/>
      <c r="T123" s="221"/>
      <c r="U123" s="221"/>
      <c r="V123" s="221"/>
      <c r="W123" s="221"/>
    </row>
    <row r="124" spans="1:23" s="218" customFormat="1" ht="15.75" customHeight="1">
      <c r="A124" s="221"/>
      <c r="B124" s="224"/>
      <c r="C124" s="224"/>
      <c r="D124" s="224"/>
      <c r="E124" s="224"/>
      <c r="F124" s="224"/>
      <c r="G124" s="224"/>
      <c r="H124" s="221"/>
      <c r="I124" s="221"/>
      <c r="J124" s="221"/>
      <c r="K124" s="128"/>
      <c r="L124" s="230"/>
      <c r="M124" s="230"/>
      <c r="N124" s="230"/>
      <c r="O124" s="230"/>
      <c r="P124" s="221"/>
      <c r="Q124" s="130"/>
      <c r="R124" s="130"/>
      <c r="S124" s="221"/>
      <c r="T124" s="221"/>
      <c r="U124" s="221"/>
      <c r="V124" s="221"/>
      <c r="W124" s="221"/>
    </row>
    <row r="125" spans="1:23" s="218" customFormat="1" ht="15.75" customHeight="1">
      <c r="A125" s="221"/>
      <c r="B125" s="224"/>
      <c r="C125" s="224"/>
      <c r="D125" s="224"/>
      <c r="E125" s="224"/>
      <c r="F125" s="224"/>
      <c r="G125" s="224"/>
      <c r="H125" s="221"/>
      <c r="I125" s="221"/>
      <c r="J125" s="221"/>
      <c r="K125" s="128"/>
      <c r="L125" s="230"/>
      <c r="M125" s="230"/>
      <c r="N125" s="230"/>
      <c r="O125" s="230"/>
      <c r="P125" s="221"/>
      <c r="Q125" s="130"/>
      <c r="R125" s="130"/>
      <c r="S125" s="221"/>
      <c r="T125" s="221"/>
      <c r="U125" s="221"/>
      <c r="V125" s="221"/>
      <c r="W125" s="221"/>
    </row>
    <row r="126" spans="1:23" s="218" customFormat="1" ht="15.75" customHeight="1">
      <c r="A126" s="221"/>
      <c r="B126" s="224"/>
      <c r="C126" s="224"/>
      <c r="D126" s="224"/>
      <c r="E126" s="224"/>
      <c r="F126" s="224"/>
      <c r="G126" s="224"/>
      <c r="H126" s="221"/>
      <c r="I126" s="221"/>
      <c r="J126" s="221"/>
      <c r="K126" s="128"/>
      <c r="L126" s="230"/>
      <c r="M126" s="230"/>
      <c r="N126" s="230"/>
      <c r="O126" s="230"/>
      <c r="P126" s="221"/>
      <c r="Q126" s="130"/>
      <c r="R126" s="130"/>
      <c r="S126" s="221"/>
      <c r="T126" s="221"/>
      <c r="U126" s="221"/>
      <c r="V126" s="221"/>
      <c r="W126" s="221"/>
    </row>
    <row r="127" spans="1:23" ht="15.75" customHeight="1">
      <c r="A127" s="102"/>
      <c r="B127" s="106"/>
      <c r="C127" s="106"/>
      <c r="D127" s="106"/>
      <c r="E127" s="106"/>
      <c r="F127" s="106"/>
      <c r="G127" s="106"/>
      <c r="H127" s="102"/>
      <c r="I127" s="102"/>
      <c r="J127" s="102"/>
      <c r="K127" s="128"/>
      <c r="L127" s="129"/>
      <c r="M127" s="129"/>
      <c r="N127" s="129"/>
      <c r="O127" s="129"/>
      <c r="P127" s="103"/>
      <c r="Q127" s="159"/>
      <c r="R127" s="130"/>
      <c r="S127" s="102"/>
      <c r="T127" s="102"/>
      <c r="U127" s="102"/>
      <c r="V127" s="102"/>
      <c r="W127" s="102"/>
    </row>
    <row r="128" spans="1:23" ht="15.75" customHeight="1">
      <c r="A128" s="102"/>
      <c r="B128" s="106"/>
      <c r="C128" s="106"/>
      <c r="D128" s="106"/>
      <c r="E128" s="106"/>
      <c r="F128" s="106"/>
      <c r="G128" s="106"/>
      <c r="H128" s="102"/>
      <c r="I128" s="102"/>
      <c r="J128" s="102"/>
      <c r="K128" s="128"/>
      <c r="L128" s="129"/>
      <c r="M128" s="129"/>
      <c r="N128" s="129"/>
      <c r="O128" s="129"/>
      <c r="P128" s="103"/>
      <c r="Q128" s="159"/>
      <c r="R128" s="130"/>
      <c r="S128" s="102"/>
      <c r="T128" s="102"/>
      <c r="U128" s="102"/>
      <c r="V128" s="102"/>
      <c r="W128" s="102"/>
    </row>
    <row r="129" spans="1:23" ht="15.75" customHeight="1">
      <c r="A129" s="102"/>
      <c r="B129" s="106"/>
      <c r="C129" s="106"/>
      <c r="D129" s="106"/>
      <c r="E129" s="106"/>
      <c r="F129" s="106"/>
      <c r="G129" s="106"/>
      <c r="H129" s="102"/>
      <c r="I129" s="102"/>
      <c r="J129" s="102"/>
      <c r="K129" s="128"/>
      <c r="L129" s="129"/>
      <c r="M129" s="129"/>
      <c r="N129" s="129"/>
      <c r="O129" s="129"/>
      <c r="P129" s="103"/>
      <c r="Q129" s="159"/>
      <c r="R129" s="130"/>
      <c r="S129" s="102"/>
      <c r="T129" s="102"/>
      <c r="U129" s="102"/>
      <c r="V129" s="102"/>
      <c r="W129" s="102"/>
    </row>
    <row r="130" spans="1:23" ht="15.75" customHeight="1">
      <c r="A130" s="102"/>
      <c r="B130" s="106"/>
      <c r="C130" s="106"/>
      <c r="D130" s="106"/>
      <c r="E130" s="106"/>
      <c r="F130" s="106"/>
      <c r="G130" s="106"/>
      <c r="H130" s="102"/>
      <c r="I130" s="102"/>
      <c r="J130" s="102"/>
      <c r="K130" s="128"/>
      <c r="L130" s="129"/>
      <c r="M130" s="129"/>
      <c r="N130" s="129"/>
      <c r="O130" s="129"/>
      <c r="P130" s="103"/>
      <c r="Q130" s="159"/>
      <c r="R130" s="130"/>
      <c r="S130" s="102"/>
      <c r="T130" s="102"/>
      <c r="U130" s="102"/>
      <c r="V130" s="102"/>
      <c r="W130" s="102"/>
    </row>
    <row r="131" spans="1:23" ht="15.75" customHeight="1">
      <c r="A131" s="102"/>
      <c r="B131" s="106"/>
      <c r="C131" s="106"/>
      <c r="D131" s="106"/>
      <c r="E131" s="106"/>
      <c r="F131" s="106"/>
      <c r="G131" s="106"/>
      <c r="H131" s="102"/>
      <c r="I131" s="102"/>
      <c r="J131" s="102"/>
      <c r="K131" s="128"/>
      <c r="L131" s="129"/>
      <c r="M131" s="129"/>
      <c r="N131" s="129"/>
      <c r="O131" s="129"/>
      <c r="P131" s="103"/>
      <c r="Q131" s="159"/>
      <c r="R131" s="130"/>
      <c r="S131" s="102"/>
      <c r="T131" s="102"/>
      <c r="U131" s="102"/>
      <c r="V131" s="102"/>
      <c r="W131" s="102"/>
    </row>
    <row r="132" spans="1:23" ht="15.75" customHeight="1">
      <c r="A132" s="102"/>
      <c r="B132" s="106"/>
      <c r="C132" s="106"/>
      <c r="D132" s="106"/>
      <c r="E132" s="106"/>
      <c r="F132" s="106"/>
      <c r="G132" s="106"/>
      <c r="H132" s="102"/>
      <c r="I132" s="102"/>
      <c r="J132" s="102"/>
      <c r="K132" s="128"/>
      <c r="L132" s="129"/>
      <c r="M132" s="129"/>
      <c r="N132" s="129"/>
      <c r="O132" s="129"/>
      <c r="P132" s="103"/>
      <c r="Q132" s="159"/>
      <c r="R132" s="130"/>
      <c r="S132" s="102"/>
      <c r="T132" s="102"/>
      <c r="U132" s="102"/>
      <c r="V132" s="102"/>
      <c r="W132" s="102"/>
    </row>
    <row r="133" spans="1:23" ht="15.75" customHeight="1">
      <c r="A133" s="102"/>
      <c r="B133" s="106"/>
      <c r="C133" s="106"/>
      <c r="D133" s="106"/>
      <c r="E133" s="106"/>
      <c r="F133" s="106"/>
      <c r="G133" s="106"/>
      <c r="H133" s="102"/>
      <c r="I133" s="102"/>
      <c r="J133" s="102"/>
      <c r="K133" s="128"/>
      <c r="L133" s="129"/>
      <c r="M133" s="129"/>
      <c r="N133" s="129"/>
      <c r="O133" s="129"/>
      <c r="P133" s="103"/>
      <c r="Q133" s="159"/>
      <c r="R133" s="130"/>
      <c r="S133" s="102"/>
      <c r="T133" s="102"/>
      <c r="U133" s="102"/>
      <c r="V133" s="102"/>
      <c r="W133" s="102"/>
    </row>
    <row r="134" spans="1:23" ht="15.75" customHeight="1">
      <c r="A134" s="102"/>
      <c r="B134" s="106"/>
      <c r="C134" s="106"/>
      <c r="D134" s="106"/>
      <c r="E134" s="106"/>
      <c r="F134" s="106"/>
      <c r="G134" s="106"/>
      <c r="H134" s="102"/>
      <c r="I134" s="102"/>
      <c r="J134" s="102"/>
      <c r="K134" s="128"/>
      <c r="L134" s="129"/>
      <c r="M134" s="129"/>
      <c r="N134" s="129"/>
      <c r="O134" s="129"/>
      <c r="P134" s="103"/>
      <c r="Q134" s="159"/>
      <c r="R134" s="130"/>
      <c r="S134" s="102"/>
      <c r="T134" s="102"/>
      <c r="U134" s="102"/>
      <c r="V134" s="102"/>
      <c r="W134" s="102"/>
    </row>
    <row r="135" spans="1:23" ht="15.75" customHeight="1">
      <c r="A135" s="102"/>
      <c r="B135" s="106"/>
      <c r="C135" s="106"/>
      <c r="D135" s="106"/>
      <c r="E135" s="106"/>
      <c r="F135" s="106"/>
      <c r="G135" s="106"/>
      <c r="H135" s="102"/>
      <c r="I135" s="102"/>
      <c r="J135" s="102"/>
      <c r="K135" s="128"/>
      <c r="L135" s="129"/>
      <c r="M135" s="129"/>
      <c r="N135" s="129"/>
      <c r="O135" s="129"/>
      <c r="P135" s="103"/>
      <c r="Q135" s="159"/>
      <c r="R135" s="130"/>
      <c r="S135" s="102"/>
      <c r="T135" s="102"/>
      <c r="U135" s="102"/>
      <c r="V135" s="102"/>
      <c r="W135" s="102"/>
    </row>
    <row r="136" spans="1:23" ht="15.75" customHeight="1">
      <c r="A136" s="102"/>
      <c r="B136" s="106"/>
      <c r="C136" s="106"/>
      <c r="D136" s="106"/>
      <c r="E136" s="106"/>
      <c r="F136" s="106"/>
      <c r="G136" s="106"/>
      <c r="H136" s="102"/>
      <c r="I136" s="102"/>
      <c r="J136" s="102"/>
      <c r="K136" s="128"/>
      <c r="L136" s="129"/>
      <c r="M136" s="129"/>
      <c r="N136" s="129"/>
      <c r="O136" s="129"/>
      <c r="P136" s="103"/>
      <c r="Q136" s="159"/>
      <c r="R136" s="130"/>
      <c r="S136" s="102"/>
      <c r="T136" s="102"/>
      <c r="U136" s="102"/>
      <c r="V136" s="102"/>
      <c r="W136" s="102"/>
    </row>
    <row r="137" spans="1:23" ht="15.75" customHeight="1">
      <c r="A137" s="102"/>
      <c r="B137" s="106"/>
      <c r="C137" s="106"/>
      <c r="D137" s="106"/>
      <c r="E137" s="106"/>
      <c r="F137" s="106"/>
      <c r="G137" s="106"/>
      <c r="H137" s="102"/>
      <c r="I137" s="102"/>
      <c r="J137" s="102"/>
      <c r="K137" s="128"/>
      <c r="L137" s="129"/>
      <c r="M137" s="129"/>
      <c r="N137" s="129"/>
      <c r="O137" s="129"/>
      <c r="P137" s="103"/>
      <c r="Q137" s="159"/>
      <c r="R137" s="130"/>
      <c r="S137" s="102"/>
      <c r="T137" s="102"/>
      <c r="U137" s="102"/>
      <c r="V137" s="102"/>
      <c r="W137" s="102"/>
    </row>
    <row r="138" spans="1:23" ht="15.75" customHeight="1">
      <c r="A138" s="102"/>
      <c r="B138" s="106"/>
      <c r="C138" s="106"/>
      <c r="D138" s="106"/>
      <c r="E138" s="106"/>
      <c r="F138" s="106"/>
      <c r="G138" s="106"/>
      <c r="H138" s="102"/>
      <c r="I138" s="102"/>
      <c r="J138" s="102"/>
      <c r="K138" s="128"/>
      <c r="L138" s="129"/>
      <c r="M138" s="129"/>
      <c r="N138" s="129"/>
      <c r="O138" s="129"/>
      <c r="P138" s="103"/>
      <c r="Q138" s="159"/>
      <c r="R138" s="130"/>
      <c r="S138" s="102"/>
      <c r="T138" s="102"/>
      <c r="U138" s="102"/>
      <c r="V138" s="102"/>
      <c r="W138" s="102"/>
    </row>
    <row r="139" spans="1:23" ht="15.75" customHeight="1">
      <c r="A139" s="102"/>
      <c r="B139" s="106"/>
      <c r="C139" s="106"/>
      <c r="D139" s="106"/>
      <c r="E139" s="106"/>
      <c r="F139" s="106"/>
      <c r="G139" s="106"/>
      <c r="H139" s="102"/>
      <c r="I139" s="102"/>
      <c r="J139" s="102"/>
      <c r="K139" s="128"/>
      <c r="L139" s="129"/>
      <c r="M139" s="129"/>
      <c r="N139" s="129"/>
      <c r="O139" s="129"/>
      <c r="P139" s="103"/>
      <c r="Q139" s="159"/>
      <c r="R139" s="130"/>
      <c r="S139" s="102"/>
      <c r="T139" s="102"/>
      <c r="U139" s="102"/>
      <c r="V139" s="102"/>
      <c r="W139" s="102"/>
    </row>
    <row r="140" spans="1:23" ht="15.75" customHeight="1">
      <c r="A140" s="102"/>
      <c r="B140" s="106"/>
      <c r="C140" s="106"/>
      <c r="D140" s="106"/>
      <c r="E140" s="106"/>
      <c r="F140" s="106"/>
      <c r="G140" s="106"/>
      <c r="H140" s="102"/>
      <c r="I140" s="102"/>
      <c r="J140" s="102"/>
      <c r="K140" s="128"/>
      <c r="L140" s="129"/>
      <c r="M140" s="129"/>
      <c r="N140" s="129"/>
      <c r="O140" s="129"/>
      <c r="P140" s="103"/>
      <c r="Q140" s="159"/>
      <c r="R140" s="130"/>
      <c r="S140" s="102"/>
      <c r="T140" s="102"/>
      <c r="U140" s="102"/>
      <c r="V140" s="102"/>
      <c r="W140" s="102"/>
    </row>
    <row r="141" spans="1:23" ht="15.75" customHeight="1">
      <c r="A141" s="102"/>
      <c r="B141" s="106"/>
      <c r="C141" s="106"/>
      <c r="D141" s="106"/>
      <c r="E141" s="106"/>
      <c r="F141" s="106"/>
      <c r="G141" s="106"/>
      <c r="H141" s="102"/>
      <c r="I141" s="102"/>
      <c r="J141" s="102"/>
      <c r="K141" s="128"/>
      <c r="L141" s="129"/>
      <c r="M141" s="129"/>
      <c r="N141" s="129"/>
      <c r="O141" s="129"/>
      <c r="P141" s="103"/>
      <c r="Q141" s="159"/>
      <c r="R141" s="130"/>
      <c r="S141" s="102"/>
      <c r="T141" s="102"/>
      <c r="U141" s="102"/>
      <c r="V141" s="102"/>
      <c r="W141" s="102"/>
    </row>
    <row r="142" spans="1:23" ht="15.75" customHeight="1">
      <c r="A142" s="102"/>
      <c r="B142" s="106"/>
      <c r="C142" s="106"/>
      <c r="D142" s="106"/>
      <c r="E142" s="106"/>
      <c r="F142" s="106"/>
      <c r="G142" s="106"/>
      <c r="H142" s="102"/>
      <c r="I142" s="102"/>
      <c r="J142" s="102"/>
      <c r="K142" s="128"/>
      <c r="L142" s="129"/>
      <c r="M142" s="129"/>
      <c r="N142" s="129"/>
      <c r="O142" s="129"/>
      <c r="P142" s="103"/>
      <c r="Q142" s="159"/>
      <c r="R142" s="130"/>
      <c r="S142" s="102"/>
      <c r="T142" s="102"/>
      <c r="U142" s="102"/>
      <c r="V142" s="102"/>
      <c r="W142" s="102"/>
    </row>
    <row r="143" spans="1:23" ht="15.75" customHeight="1">
      <c r="A143" s="102"/>
      <c r="B143" s="106"/>
      <c r="C143" s="106"/>
      <c r="D143" s="106"/>
      <c r="E143" s="106"/>
      <c r="F143" s="106"/>
      <c r="G143" s="106"/>
      <c r="H143" s="102"/>
      <c r="I143" s="102"/>
      <c r="J143" s="102"/>
      <c r="K143" s="128"/>
      <c r="L143" s="129"/>
      <c r="M143" s="129"/>
      <c r="N143" s="129"/>
      <c r="O143" s="129"/>
      <c r="P143" s="103"/>
      <c r="Q143" s="159"/>
      <c r="R143" s="130"/>
      <c r="S143" s="102"/>
      <c r="T143" s="102"/>
      <c r="U143" s="102"/>
      <c r="V143" s="102"/>
      <c r="W143" s="102"/>
    </row>
    <row r="144" spans="1:23" ht="15.75" customHeight="1">
      <c r="A144" s="102"/>
      <c r="B144" s="106"/>
      <c r="C144" s="106"/>
      <c r="D144" s="106"/>
      <c r="E144" s="106"/>
      <c r="F144" s="106"/>
      <c r="G144" s="106"/>
      <c r="H144" s="102"/>
      <c r="I144" s="102"/>
      <c r="J144" s="102"/>
      <c r="K144" s="128"/>
      <c r="L144" s="129"/>
      <c r="M144" s="129"/>
      <c r="N144" s="129"/>
      <c r="O144" s="129"/>
      <c r="P144" s="103"/>
      <c r="Q144" s="159"/>
      <c r="R144" s="130"/>
      <c r="S144" s="102"/>
      <c r="T144" s="102"/>
      <c r="U144" s="102"/>
      <c r="V144" s="102"/>
      <c r="W144" s="102"/>
    </row>
    <row r="145" spans="1:23" ht="15.75" customHeight="1">
      <c r="A145" s="102"/>
      <c r="B145" s="106"/>
      <c r="C145" s="106"/>
      <c r="D145" s="106"/>
      <c r="E145" s="106"/>
      <c r="F145" s="106"/>
      <c r="G145" s="106"/>
      <c r="H145" s="102"/>
      <c r="I145" s="102"/>
      <c r="J145" s="102"/>
      <c r="K145" s="128"/>
      <c r="L145" s="129"/>
      <c r="M145" s="129"/>
      <c r="N145" s="129"/>
      <c r="O145" s="129"/>
      <c r="P145" s="103"/>
      <c r="Q145" s="159"/>
      <c r="R145" s="130"/>
      <c r="S145" s="102"/>
      <c r="T145" s="102"/>
      <c r="U145" s="102"/>
      <c r="V145" s="102"/>
      <c r="W145" s="102"/>
    </row>
    <row r="146" spans="1:23" ht="15.75" customHeight="1">
      <c r="A146" s="102"/>
      <c r="B146" s="106"/>
      <c r="C146" s="106"/>
      <c r="D146" s="106"/>
      <c r="E146" s="106"/>
      <c r="F146" s="106"/>
      <c r="G146" s="106"/>
      <c r="H146" s="102"/>
      <c r="I146" s="102"/>
      <c r="J146" s="102"/>
      <c r="K146" s="128"/>
      <c r="L146" s="129"/>
      <c r="M146" s="129"/>
      <c r="N146" s="129"/>
      <c r="O146" s="129"/>
      <c r="P146" s="103"/>
      <c r="Q146" s="159"/>
      <c r="R146" s="130"/>
      <c r="S146" s="102"/>
      <c r="T146" s="102"/>
      <c r="U146" s="102"/>
      <c r="V146" s="102"/>
      <c r="W146" s="102"/>
    </row>
    <row r="147" spans="1:23" ht="15.75" customHeight="1">
      <c r="A147" s="102"/>
      <c r="B147" s="106"/>
      <c r="C147" s="106"/>
      <c r="D147" s="106"/>
      <c r="E147" s="106"/>
      <c r="F147" s="106"/>
      <c r="G147" s="106"/>
      <c r="H147" s="102"/>
      <c r="I147" s="102"/>
      <c r="J147" s="102"/>
      <c r="K147" s="128"/>
      <c r="L147" s="129"/>
      <c r="M147" s="129"/>
      <c r="N147" s="129"/>
      <c r="O147" s="129"/>
      <c r="P147" s="103"/>
      <c r="Q147" s="159"/>
      <c r="R147" s="130"/>
      <c r="S147" s="102"/>
      <c r="T147" s="102"/>
      <c r="U147" s="102"/>
      <c r="V147" s="102"/>
      <c r="W147" s="102"/>
    </row>
    <row r="148" spans="1:23" ht="15.75" customHeight="1">
      <c r="A148" s="102"/>
      <c r="B148" s="106"/>
      <c r="C148" s="106"/>
      <c r="D148" s="106"/>
      <c r="E148" s="106"/>
      <c r="F148" s="106"/>
      <c r="G148" s="106"/>
      <c r="H148" s="102"/>
      <c r="I148" s="102"/>
      <c r="J148" s="102"/>
      <c r="K148" s="128"/>
      <c r="L148" s="129"/>
      <c r="M148" s="129"/>
      <c r="N148" s="129"/>
      <c r="O148" s="129"/>
      <c r="P148" s="103"/>
      <c r="Q148" s="159"/>
      <c r="R148" s="130"/>
      <c r="S148" s="102"/>
      <c r="T148" s="102"/>
      <c r="U148" s="102"/>
      <c r="V148" s="102"/>
      <c r="W148" s="102"/>
    </row>
    <row r="149" spans="1:23" ht="15.75" customHeight="1">
      <c r="A149" s="102"/>
      <c r="B149" s="106"/>
      <c r="C149" s="106"/>
      <c r="D149" s="106"/>
      <c r="E149" s="106"/>
      <c r="F149" s="106"/>
      <c r="G149" s="106"/>
      <c r="H149" s="102"/>
      <c r="I149" s="102"/>
      <c r="J149" s="102"/>
      <c r="K149" s="128"/>
      <c r="L149" s="129"/>
      <c r="M149" s="129"/>
      <c r="N149" s="129"/>
      <c r="O149" s="129"/>
      <c r="P149" s="103"/>
      <c r="Q149" s="159"/>
      <c r="R149" s="130"/>
      <c r="S149" s="102"/>
      <c r="T149" s="102"/>
      <c r="U149" s="102"/>
      <c r="V149" s="102"/>
      <c r="W149" s="102"/>
    </row>
    <row r="150" spans="1:23" ht="15.75" customHeight="1">
      <c r="A150" s="102"/>
      <c r="B150" s="106"/>
      <c r="C150" s="106"/>
      <c r="D150" s="106"/>
      <c r="E150" s="106"/>
      <c r="F150" s="106"/>
      <c r="G150" s="106"/>
      <c r="H150" s="102"/>
      <c r="I150" s="102"/>
      <c r="J150" s="102"/>
      <c r="K150" s="128"/>
      <c r="L150" s="129"/>
      <c r="M150" s="129"/>
      <c r="N150" s="129"/>
      <c r="O150" s="129"/>
      <c r="P150" s="103"/>
      <c r="Q150" s="159"/>
      <c r="R150" s="130"/>
      <c r="S150" s="102"/>
      <c r="T150" s="102"/>
      <c r="U150" s="102"/>
      <c r="V150" s="102"/>
      <c r="W150" s="102"/>
    </row>
    <row r="151" spans="1:23" ht="15.75" customHeight="1">
      <c r="A151" s="102"/>
      <c r="B151" s="106"/>
      <c r="C151" s="106"/>
      <c r="D151" s="106"/>
      <c r="E151" s="106"/>
      <c r="F151" s="106"/>
      <c r="G151" s="106"/>
      <c r="H151" s="102"/>
      <c r="I151" s="102"/>
      <c r="J151" s="102"/>
      <c r="K151" s="128"/>
      <c r="L151" s="129"/>
      <c r="M151" s="129"/>
      <c r="N151" s="129"/>
      <c r="O151" s="129"/>
      <c r="P151" s="103"/>
      <c r="Q151" s="159"/>
      <c r="R151" s="130"/>
      <c r="S151" s="102"/>
      <c r="T151" s="102"/>
      <c r="U151" s="102"/>
      <c r="V151" s="102"/>
      <c r="W151" s="102"/>
    </row>
    <row r="152" spans="1:23" ht="15.75" customHeight="1">
      <c r="A152" s="102"/>
      <c r="B152" s="106"/>
      <c r="C152" s="106"/>
      <c r="D152" s="106"/>
      <c r="E152" s="106"/>
      <c r="F152" s="106"/>
      <c r="G152" s="106"/>
      <c r="H152" s="102"/>
      <c r="I152" s="102"/>
      <c r="J152" s="102"/>
      <c r="K152" s="128"/>
      <c r="L152" s="129"/>
      <c r="M152" s="129"/>
      <c r="N152" s="129"/>
      <c r="O152" s="129"/>
      <c r="P152" s="103"/>
      <c r="Q152" s="159"/>
      <c r="R152" s="130"/>
      <c r="S152" s="102"/>
      <c r="T152" s="102"/>
      <c r="U152" s="102"/>
      <c r="V152" s="102"/>
      <c r="W152" s="102"/>
    </row>
    <row r="153" spans="1:23" ht="15.75" customHeight="1">
      <c r="A153" s="102"/>
      <c r="B153" s="106"/>
      <c r="C153" s="106"/>
      <c r="D153" s="106"/>
      <c r="E153" s="106"/>
      <c r="F153" s="106"/>
      <c r="G153" s="106"/>
      <c r="H153" s="102"/>
      <c r="I153" s="102"/>
      <c r="J153" s="102"/>
      <c r="K153" s="128"/>
      <c r="L153" s="129"/>
      <c r="M153" s="129"/>
      <c r="N153" s="129"/>
      <c r="O153" s="129"/>
      <c r="P153" s="103"/>
      <c r="Q153" s="159"/>
      <c r="R153" s="130"/>
      <c r="S153" s="102"/>
      <c r="T153" s="102"/>
      <c r="U153" s="102"/>
      <c r="V153" s="102"/>
      <c r="W153" s="102"/>
    </row>
    <row r="154" spans="1:23" ht="15.75" customHeight="1">
      <c r="A154" s="102"/>
      <c r="B154" s="106"/>
      <c r="C154" s="106"/>
      <c r="D154" s="106"/>
      <c r="E154" s="106"/>
      <c r="F154" s="106"/>
      <c r="G154" s="106"/>
      <c r="H154" s="102"/>
      <c r="I154" s="102"/>
      <c r="J154" s="102"/>
      <c r="K154" s="128"/>
      <c r="L154" s="129"/>
      <c r="M154" s="129"/>
      <c r="N154" s="129"/>
      <c r="O154" s="129"/>
      <c r="P154" s="103"/>
      <c r="Q154" s="159"/>
      <c r="R154" s="130"/>
      <c r="S154" s="102"/>
      <c r="T154" s="102"/>
      <c r="U154" s="102"/>
      <c r="V154" s="102"/>
      <c r="W154" s="102"/>
    </row>
    <row r="155" spans="1:23" ht="15.75" customHeight="1">
      <c r="A155" s="102"/>
      <c r="B155" s="106"/>
      <c r="C155" s="106"/>
      <c r="D155" s="106"/>
      <c r="E155" s="106"/>
      <c r="F155" s="106"/>
      <c r="G155" s="106"/>
      <c r="H155" s="102"/>
      <c r="I155" s="102"/>
      <c r="J155" s="102"/>
      <c r="K155" s="128"/>
      <c r="L155" s="129"/>
      <c r="M155" s="129"/>
      <c r="N155" s="129"/>
      <c r="O155" s="129"/>
      <c r="P155" s="103"/>
      <c r="Q155" s="159"/>
      <c r="R155" s="130"/>
      <c r="S155" s="102"/>
      <c r="T155" s="102"/>
      <c r="U155" s="102"/>
      <c r="V155" s="102"/>
      <c r="W155" s="102"/>
    </row>
    <row r="156" spans="1:23" ht="15.75" customHeight="1">
      <c r="A156" s="102"/>
      <c r="B156" s="106"/>
      <c r="C156" s="106"/>
      <c r="D156" s="106"/>
      <c r="E156" s="106"/>
      <c r="F156" s="106"/>
      <c r="G156" s="106"/>
      <c r="H156" s="102"/>
      <c r="I156" s="102"/>
      <c r="J156" s="102"/>
      <c r="K156" s="128"/>
      <c r="L156" s="129"/>
      <c r="M156" s="129"/>
      <c r="N156" s="129"/>
      <c r="O156" s="129"/>
      <c r="P156" s="103"/>
      <c r="Q156" s="159"/>
      <c r="R156" s="130"/>
      <c r="S156" s="102"/>
      <c r="T156" s="102"/>
      <c r="U156" s="102"/>
      <c r="V156" s="102"/>
      <c r="W156" s="102"/>
    </row>
    <row r="157" spans="1:23" ht="15.75" customHeight="1">
      <c r="A157" s="102"/>
      <c r="B157" s="106"/>
      <c r="C157" s="106"/>
      <c r="D157" s="106"/>
      <c r="E157" s="106"/>
      <c r="F157" s="106"/>
      <c r="G157" s="106"/>
      <c r="H157" s="102"/>
      <c r="I157" s="102"/>
      <c r="J157" s="102"/>
      <c r="K157" s="128"/>
      <c r="L157" s="129"/>
      <c r="M157" s="129"/>
      <c r="N157" s="129"/>
      <c r="O157" s="129"/>
      <c r="P157" s="103"/>
      <c r="Q157" s="159"/>
      <c r="R157" s="130"/>
      <c r="S157" s="102"/>
      <c r="T157" s="102"/>
      <c r="U157" s="102"/>
      <c r="V157" s="102"/>
      <c r="W157" s="102"/>
    </row>
    <row r="158" spans="1:23" ht="15.75" customHeight="1">
      <c r="A158" s="102"/>
      <c r="B158" s="106"/>
      <c r="C158" s="106"/>
      <c r="D158" s="106"/>
      <c r="E158" s="106"/>
      <c r="F158" s="106"/>
      <c r="G158" s="106"/>
      <c r="H158" s="102"/>
      <c r="I158" s="102"/>
      <c r="J158" s="102"/>
      <c r="K158" s="128"/>
      <c r="L158" s="129"/>
      <c r="M158" s="129"/>
      <c r="N158" s="129"/>
      <c r="O158" s="129"/>
      <c r="P158" s="103"/>
      <c r="Q158" s="159"/>
      <c r="R158" s="130"/>
      <c r="S158" s="102"/>
      <c r="T158" s="102"/>
      <c r="U158" s="102"/>
      <c r="V158" s="102"/>
      <c r="W158" s="102"/>
    </row>
    <row r="159" spans="1:23" ht="15.75" customHeight="1">
      <c r="A159" s="102"/>
      <c r="B159" s="106"/>
      <c r="C159" s="106"/>
      <c r="D159" s="106"/>
      <c r="E159" s="106"/>
      <c r="F159" s="106"/>
      <c r="G159" s="106"/>
      <c r="H159" s="102"/>
      <c r="I159" s="102"/>
      <c r="J159" s="102"/>
      <c r="K159" s="128"/>
      <c r="L159" s="129"/>
      <c r="M159" s="129"/>
      <c r="N159" s="129"/>
      <c r="O159" s="129"/>
      <c r="P159" s="103"/>
      <c r="Q159" s="159"/>
      <c r="R159" s="130"/>
      <c r="S159" s="102"/>
      <c r="T159" s="102"/>
      <c r="U159" s="102"/>
      <c r="V159" s="102"/>
      <c r="W159" s="102"/>
    </row>
    <row r="160" spans="1:23" ht="15.75" customHeight="1">
      <c r="A160" s="102"/>
      <c r="B160" s="106"/>
      <c r="C160" s="106"/>
      <c r="D160" s="106"/>
      <c r="E160" s="106"/>
      <c r="F160" s="106"/>
      <c r="G160" s="106"/>
      <c r="H160" s="102"/>
      <c r="I160" s="102"/>
      <c r="J160" s="102"/>
      <c r="K160" s="128"/>
      <c r="L160" s="129"/>
      <c r="M160" s="129"/>
      <c r="N160" s="129"/>
      <c r="O160" s="129"/>
      <c r="P160" s="103"/>
      <c r="Q160" s="159"/>
      <c r="R160" s="130"/>
      <c r="S160" s="102"/>
      <c r="T160" s="102"/>
      <c r="U160" s="102"/>
      <c r="V160" s="102"/>
      <c r="W160" s="102"/>
    </row>
    <row r="161" spans="1:23" ht="15.75" customHeight="1">
      <c r="A161" s="102"/>
      <c r="B161" s="106"/>
      <c r="C161" s="106"/>
      <c r="D161" s="106"/>
      <c r="E161" s="106"/>
      <c r="F161" s="106"/>
      <c r="G161" s="106"/>
      <c r="H161" s="102"/>
      <c r="I161" s="102"/>
      <c r="J161" s="102"/>
      <c r="K161" s="128"/>
      <c r="L161" s="129"/>
      <c r="M161" s="129"/>
      <c r="N161" s="129"/>
      <c r="O161" s="129"/>
      <c r="P161" s="103"/>
      <c r="Q161" s="159"/>
      <c r="R161" s="130"/>
      <c r="S161" s="102"/>
      <c r="T161" s="102"/>
      <c r="U161" s="102"/>
      <c r="V161" s="102"/>
      <c r="W161" s="102"/>
    </row>
    <row r="162" spans="1:23" ht="15.75" customHeight="1">
      <c r="A162" s="102"/>
      <c r="B162" s="106"/>
      <c r="C162" s="106"/>
      <c r="D162" s="106"/>
      <c r="E162" s="106"/>
      <c r="F162" s="106"/>
      <c r="G162" s="106"/>
      <c r="H162" s="102"/>
      <c r="I162" s="102"/>
      <c r="J162" s="102"/>
      <c r="K162" s="128"/>
      <c r="L162" s="129"/>
      <c r="M162" s="129"/>
      <c r="N162" s="129"/>
      <c r="O162" s="129"/>
      <c r="P162" s="103"/>
      <c r="Q162" s="159"/>
      <c r="R162" s="130"/>
      <c r="S162" s="102"/>
      <c r="T162" s="102"/>
      <c r="U162" s="102"/>
      <c r="V162" s="102"/>
      <c r="W162" s="102"/>
    </row>
    <row r="163" spans="1:23" ht="15.75" customHeight="1">
      <c r="A163" s="102"/>
      <c r="B163" s="106"/>
      <c r="C163" s="106"/>
      <c r="D163" s="106"/>
      <c r="E163" s="106"/>
      <c r="F163" s="106"/>
      <c r="G163" s="106"/>
      <c r="H163" s="102"/>
      <c r="I163" s="102"/>
      <c r="J163" s="102"/>
      <c r="K163" s="128"/>
      <c r="L163" s="129"/>
      <c r="M163" s="129"/>
      <c r="N163" s="129"/>
      <c r="O163" s="129"/>
      <c r="P163" s="103"/>
      <c r="Q163" s="159"/>
      <c r="R163" s="130"/>
      <c r="S163" s="102"/>
      <c r="T163" s="102"/>
      <c r="U163" s="102"/>
      <c r="V163" s="102"/>
      <c r="W163" s="102"/>
    </row>
    <row r="164" spans="1:23" ht="15.75" customHeight="1">
      <c r="A164" s="102"/>
      <c r="B164" s="106"/>
      <c r="C164" s="106"/>
      <c r="D164" s="106"/>
      <c r="E164" s="106"/>
      <c r="F164" s="106"/>
      <c r="G164" s="106"/>
      <c r="H164" s="102"/>
      <c r="I164" s="102"/>
      <c r="J164" s="102"/>
      <c r="K164" s="128"/>
      <c r="L164" s="129"/>
      <c r="M164" s="129"/>
      <c r="N164" s="129"/>
      <c r="O164" s="129"/>
      <c r="P164" s="103"/>
      <c r="Q164" s="159"/>
      <c r="R164" s="130"/>
      <c r="S164" s="102"/>
      <c r="T164" s="102"/>
      <c r="U164" s="102"/>
      <c r="V164" s="102"/>
      <c r="W164" s="102"/>
    </row>
    <row r="165" spans="1:23" ht="15.75" customHeight="1">
      <c r="A165" s="102"/>
      <c r="B165" s="106"/>
      <c r="C165" s="106"/>
      <c r="D165" s="106"/>
      <c r="E165" s="106"/>
      <c r="F165" s="106"/>
      <c r="G165" s="106"/>
      <c r="H165" s="102"/>
      <c r="I165" s="102"/>
      <c r="J165" s="102"/>
      <c r="K165" s="128"/>
      <c r="L165" s="129"/>
      <c r="M165" s="129"/>
      <c r="N165" s="129"/>
      <c r="O165" s="129"/>
      <c r="P165" s="103"/>
      <c r="Q165" s="159"/>
      <c r="R165" s="130"/>
      <c r="S165" s="102"/>
      <c r="T165" s="102"/>
      <c r="U165" s="102"/>
      <c r="V165" s="102"/>
      <c r="W165" s="102"/>
    </row>
    <row r="166" spans="1:23" ht="15.75" customHeight="1">
      <c r="A166" s="102"/>
      <c r="B166" s="106"/>
      <c r="C166" s="106"/>
      <c r="D166" s="106"/>
      <c r="E166" s="106"/>
      <c r="F166" s="106"/>
      <c r="G166" s="106"/>
      <c r="H166" s="102"/>
      <c r="I166" s="102"/>
      <c r="J166" s="102"/>
      <c r="K166" s="128"/>
      <c r="L166" s="129"/>
      <c r="M166" s="129"/>
      <c r="N166" s="129"/>
      <c r="O166" s="129"/>
      <c r="P166" s="103"/>
      <c r="Q166" s="159"/>
      <c r="R166" s="130"/>
      <c r="S166" s="102"/>
      <c r="T166" s="102"/>
      <c r="U166" s="102"/>
      <c r="V166" s="102"/>
      <c r="W166" s="102"/>
    </row>
    <row r="167" spans="1:23" ht="15.75" customHeight="1">
      <c r="A167" s="102"/>
      <c r="B167" s="106"/>
      <c r="C167" s="106"/>
      <c r="D167" s="106"/>
      <c r="E167" s="106"/>
      <c r="F167" s="106"/>
      <c r="G167" s="106"/>
      <c r="H167" s="102"/>
      <c r="I167" s="102"/>
      <c r="J167" s="102"/>
      <c r="K167" s="128"/>
      <c r="L167" s="129"/>
      <c r="M167" s="129"/>
      <c r="N167" s="129"/>
      <c r="O167" s="129"/>
      <c r="P167" s="103"/>
      <c r="Q167" s="159"/>
      <c r="R167" s="130"/>
      <c r="S167" s="102"/>
      <c r="T167" s="102"/>
      <c r="U167" s="102"/>
      <c r="V167" s="102"/>
      <c r="W167" s="102"/>
    </row>
    <row r="168" spans="1:23" ht="15.75" customHeight="1">
      <c r="A168" s="102"/>
      <c r="B168" s="106"/>
      <c r="C168" s="106"/>
      <c r="D168" s="106"/>
      <c r="E168" s="106"/>
      <c r="F168" s="106"/>
      <c r="G168" s="106"/>
      <c r="H168" s="102"/>
      <c r="I168" s="102"/>
      <c r="J168" s="102"/>
      <c r="K168" s="128"/>
      <c r="L168" s="129"/>
      <c r="M168" s="129"/>
      <c r="N168" s="129"/>
      <c r="O168" s="129"/>
      <c r="P168" s="103"/>
      <c r="Q168" s="159"/>
      <c r="R168" s="130"/>
      <c r="S168" s="102"/>
      <c r="T168" s="102"/>
      <c r="U168" s="102"/>
      <c r="V168" s="102"/>
      <c r="W168" s="102"/>
    </row>
    <row r="169" spans="1:23" ht="15.75" customHeight="1">
      <c r="A169" s="102"/>
      <c r="B169" s="106"/>
      <c r="C169" s="106"/>
      <c r="D169" s="106"/>
      <c r="E169" s="106"/>
      <c r="F169" s="106"/>
      <c r="G169" s="106"/>
      <c r="H169" s="102"/>
      <c r="I169" s="102"/>
      <c r="J169" s="102"/>
      <c r="K169" s="128"/>
      <c r="L169" s="129"/>
      <c r="M169" s="129"/>
      <c r="N169" s="129"/>
      <c r="O169" s="129"/>
      <c r="P169" s="103"/>
      <c r="Q169" s="159"/>
      <c r="R169" s="130"/>
      <c r="S169" s="102"/>
      <c r="T169" s="102"/>
      <c r="U169" s="102"/>
      <c r="V169" s="102"/>
      <c r="W169" s="102"/>
    </row>
    <row r="170" spans="1:23" ht="15.75" customHeight="1">
      <c r="A170" s="102"/>
      <c r="B170" s="106"/>
      <c r="C170" s="106"/>
      <c r="D170" s="106"/>
      <c r="E170" s="106"/>
      <c r="F170" s="106"/>
      <c r="G170" s="106"/>
      <c r="H170" s="102"/>
      <c r="I170" s="102"/>
      <c r="J170" s="102"/>
      <c r="K170" s="128"/>
      <c r="L170" s="129"/>
      <c r="M170" s="129"/>
      <c r="N170" s="129"/>
      <c r="O170" s="129"/>
      <c r="P170" s="103"/>
      <c r="Q170" s="159"/>
      <c r="R170" s="130"/>
      <c r="S170" s="102"/>
      <c r="T170" s="102"/>
      <c r="U170" s="102"/>
      <c r="V170" s="102"/>
      <c r="W170" s="102"/>
    </row>
    <row r="171" spans="1:23" ht="15.75" customHeight="1">
      <c r="A171" s="102"/>
      <c r="B171" s="106"/>
      <c r="C171" s="106"/>
      <c r="D171" s="106"/>
      <c r="E171" s="106"/>
      <c r="F171" s="106"/>
      <c r="G171" s="106"/>
      <c r="H171" s="102"/>
      <c r="I171" s="102"/>
      <c r="J171" s="102"/>
      <c r="K171" s="128"/>
      <c r="L171" s="129"/>
      <c r="M171" s="129"/>
      <c r="N171" s="129"/>
      <c r="O171" s="129"/>
      <c r="P171" s="103"/>
      <c r="Q171" s="159"/>
      <c r="R171" s="130"/>
      <c r="S171" s="102"/>
      <c r="T171" s="102"/>
      <c r="U171" s="102"/>
      <c r="V171" s="102"/>
      <c r="W171" s="102"/>
    </row>
    <row r="172" spans="1:23" ht="15.75" customHeight="1">
      <c r="A172" s="102"/>
      <c r="B172" s="106"/>
      <c r="C172" s="106"/>
      <c r="D172" s="106"/>
      <c r="E172" s="106"/>
      <c r="F172" s="106"/>
      <c r="G172" s="106"/>
      <c r="H172" s="102"/>
      <c r="I172" s="102"/>
      <c r="J172" s="102"/>
      <c r="K172" s="128"/>
      <c r="L172" s="129"/>
      <c r="M172" s="129"/>
      <c r="N172" s="129"/>
      <c r="O172" s="129"/>
      <c r="P172" s="103"/>
      <c r="Q172" s="159"/>
      <c r="R172" s="130"/>
      <c r="S172" s="102"/>
      <c r="T172" s="102"/>
      <c r="U172" s="102"/>
      <c r="V172" s="102"/>
      <c r="W172" s="102"/>
    </row>
    <row r="173" spans="1:23" ht="15.75" customHeight="1">
      <c r="A173" s="102"/>
      <c r="B173" s="106"/>
      <c r="C173" s="106"/>
      <c r="D173" s="106"/>
      <c r="E173" s="106"/>
      <c r="F173" s="106"/>
      <c r="G173" s="106"/>
      <c r="H173" s="102"/>
      <c r="I173" s="102"/>
      <c r="J173" s="102"/>
      <c r="K173" s="128"/>
      <c r="L173" s="129"/>
      <c r="M173" s="129"/>
      <c r="N173" s="129"/>
      <c r="O173" s="129"/>
      <c r="P173" s="103"/>
      <c r="Q173" s="159"/>
      <c r="R173" s="130"/>
      <c r="S173" s="102"/>
      <c r="T173" s="102"/>
      <c r="U173" s="102"/>
      <c r="V173" s="102"/>
      <c r="W173" s="102"/>
    </row>
    <row r="174" spans="1:23" ht="15.75" customHeight="1">
      <c r="A174" s="102"/>
      <c r="B174" s="106"/>
      <c r="C174" s="106"/>
      <c r="D174" s="106"/>
      <c r="E174" s="106"/>
      <c r="F174" s="106"/>
      <c r="G174" s="106"/>
      <c r="H174" s="102"/>
      <c r="I174" s="102"/>
      <c r="J174" s="102"/>
      <c r="K174" s="128"/>
      <c r="L174" s="129"/>
      <c r="M174" s="129"/>
      <c r="N174" s="129"/>
      <c r="O174" s="129"/>
      <c r="P174" s="103"/>
      <c r="Q174" s="159"/>
      <c r="R174" s="130"/>
      <c r="S174" s="102"/>
      <c r="T174" s="102"/>
      <c r="U174" s="102"/>
      <c r="V174" s="102"/>
      <c r="W174" s="102"/>
    </row>
    <row r="175" spans="1:23" ht="15.75" customHeight="1">
      <c r="A175" s="102"/>
      <c r="B175" s="106"/>
      <c r="C175" s="106"/>
      <c r="D175" s="106"/>
      <c r="E175" s="106"/>
      <c r="F175" s="106"/>
      <c r="G175" s="106"/>
      <c r="H175" s="102"/>
      <c r="I175" s="102"/>
      <c r="J175" s="102"/>
      <c r="K175" s="128"/>
      <c r="L175" s="129"/>
      <c r="M175" s="129"/>
      <c r="N175" s="129"/>
      <c r="O175" s="129"/>
      <c r="P175" s="103"/>
      <c r="Q175" s="159"/>
      <c r="R175" s="130"/>
      <c r="S175" s="102"/>
      <c r="T175" s="102"/>
      <c r="U175" s="102"/>
      <c r="V175" s="102"/>
      <c r="W175" s="102"/>
    </row>
    <row r="176" spans="1:23" ht="15.75" customHeight="1">
      <c r="A176" s="102"/>
      <c r="B176" s="106"/>
      <c r="C176" s="106"/>
      <c r="D176" s="106"/>
      <c r="E176" s="106"/>
      <c r="F176" s="106"/>
      <c r="G176" s="106"/>
      <c r="H176" s="102"/>
      <c r="I176" s="102"/>
      <c r="J176" s="102"/>
      <c r="K176" s="128"/>
      <c r="L176" s="129"/>
      <c r="M176" s="129"/>
      <c r="N176" s="129"/>
      <c r="O176" s="129"/>
      <c r="P176" s="103"/>
      <c r="Q176" s="159"/>
      <c r="R176" s="130"/>
      <c r="S176" s="102"/>
      <c r="T176" s="102"/>
      <c r="U176" s="102"/>
      <c r="V176" s="102"/>
      <c r="W176" s="102"/>
    </row>
    <row r="177" spans="1:23" ht="15.75" customHeight="1">
      <c r="A177" s="102"/>
      <c r="B177" s="106"/>
      <c r="C177" s="106"/>
      <c r="D177" s="106"/>
      <c r="E177" s="106"/>
      <c r="F177" s="106"/>
      <c r="G177" s="106"/>
      <c r="H177" s="102"/>
      <c r="I177" s="102"/>
      <c r="J177" s="102"/>
      <c r="K177" s="128"/>
      <c r="L177" s="129"/>
      <c r="M177" s="129"/>
      <c r="N177" s="129"/>
      <c r="O177" s="129"/>
      <c r="P177" s="103"/>
      <c r="Q177" s="159"/>
      <c r="R177" s="130"/>
      <c r="S177" s="102"/>
      <c r="T177" s="102"/>
      <c r="U177" s="102"/>
      <c r="V177" s="102"/>
      <c r="W177" s="102"/>
    </row>
    <row r="178" spans="1:23" ht="15.75" customHeight="1">
      <c r="A178" s="102"/>
      <c r="B178" s="106"/>
      <c r="C178" s="106"/>
      <c r="D178" s="106"/>
      <c r="E178" s="106"/>
      <c r="F178" s="106"/>
      <c r="G178" s="106"/>
      <c r="H178" s="102"/>
      <c r="I178" s="102"/>
      <c r="J178" s="102"/>
      <c r="K178" s="128"/>
      <c r="L178" s="129"/>
      <c r="M178" s="129"/>
      <c r="N178" s="129"/>
      <c r="O178" s="129"/>
      <c r="P178" s="103"/>
      <c r="Q178" s="159"/>
      <c r="R178" s="130"/>
      <c r="S178" s="102"/>
      <c r="T178" s="102"/>
      <c r="U178" s="102"/>
      <c r="V178" s="102"/>
      <c r="W178" s="102"/>
    </row>
    <row r="179" spans="1:23" ht="15.75" customHeight="1">
      <c r="A179" s="102"/>
      <c r="B179" s="106"/>
      <c r="C179" s="106"/>
      <c r="D179" s="106"/>
      <c r="E179" s="106"/>
      <c r="F179" s="106"/>
      <c r="G179" s="106"/>
      <c r="H179" s="102"/>
      <c r="I179" s="102"/>
      <c r="J179" s="102"/>
      <c r="K179" s="128"/>
      <c r="L179" s="129"/>
      <c r="M179" s="129"/>
      <c r="N179" s="129"/>
      <c r="O179" s="129"/>
      <c r="P179" s="103"/>
      <c r="Q179" s="159"/>
      <c r="R179" s="130"/>
      <c r="S179" s="102"/>
      <c r="T179" s="102"/>
      <c r="U179" s="102"/>
      <c r="V179" s="102"/>
      <c r="W179" s="102"/>
    </row>
    <row r="180" spans="1:23" ht="15.75" customHeight="1">
      <c r="A180" s="102"/>
      <c r="B180" s="106"/>
      <c r="C180" s="106"/>
      <c r="D180" s="106"/>
      <c r="E180" s="106"/>
      <c r="F180" s="106"/>
      <c r="G180" s="106"/>
      <c r="H180" s="102"/>
      <c r="I180" s="102"/>
      <c r="J180" s="102"/>
      <c r="K180" s="128"/>
      <c r="L180" s="129"/>
      <c r="M180" s="129"/>
      <c r="N180" s="129"/>
      <c r="O180" s="129"/>
      <c r="P180" s="103"/>
      <c r="Q180" s="159"/>
      <c r="R180" s="130"/>
      <c r="S180" s="102"/>
      <c r="T180" s="102"/>
      <c r="U180" s="102"/>
      <c r="V180" s="102"/>
      <c r="W180" s="102"/>
    </row>
    <row r="181" spans="1:23" ht="15.75" customHeight="1">
      <c r="A181" s="102"/>
      <c r="B181" s="106"/>
      <c r="C181" s="106"/>
      <c r="D181" s="106"/>
      <c r="E181" s="106"/>
      <c r="F181" s="106"/>
      <c r="G181" s="106"/>
      <c r="H181" s="102"/>
      <c r="I181" s="102"/>
      <c r="J181" s="102"/>
      <c r="K181" s="128"/>
      <c r="L181" s="129"/>
      <c r="M181" s="129"/>
      <c r="N181" s="129"/>
      <c r="O181" s="129"/>
      <c r="P181" s="103"/>
      <c r="Q181" s="159"/>
      <c r="R181" s="130"/>
      <c r="S181" s="102"/>
      <c r="T181" s="102"/>
      <c r="U181" s="102"/>
      <c r="V181" s="102"/>
      <c r="W181" s="102"/>
    </row>
    <row r="182" spans="1:23" ht="15.75" customHeight="1">
      <c r="A182" s="102"/>
      <c r="B182" s="106"/>
      <c r="C182" s="106"/>
      <c r="D182" s="106"/>
      <c r="E182" s="106"/>
      <c r="F182" s="106"/>
      <c r="G182" s="106"/>
      <c r="H182" s="102"/>
      <c r="I182" s="102"/>
      <c r="J182" s="102"/>
      <c r="K182" s="128"/>
      <c r="L182" s="129"/>
      <c r="M182" s="129"/>
      <c r="N182" s="129"/>
      <c r="O182" s="129"/>
      <c r="P182" s="103"/>
      <c r="Q182" s="159"/>
      <c r="R182" s="130"/>
      <c r="S182" s="102"/>
      <c r="T182" s="102"/>
      <c r="U182" s="102"/>
      <c r="V182" s="102"/>
      <c r="W182" s="102"/>
    </row>
    <row r="183" spans="1:23" ht="15.75" customHeight="1">
      <c r="A183" s="102"/>
      <c r="B183" s="106"/>
      <c r="C183" s="106"/>
      <c r="D183" s="106"/>
      <c r="E183" s="106"/>
      <c r="F183" s="106"/>
      <c r="G183" s="106"/>
      <c r="H183" s="102"/>
      <c r="I183" s="102"/>
      <c r="J183" s="102"/>
      <c r="K183" s="128"/>
      <c r="L183" s="129"/>
      <c r="M183" s="129"/>
      <c r="N183" s="129"/>
      <c r="O183" s="129"/>
      <c r="P183" s="103"/>
      <c r="Q183" s="159"/>
      <c r="R183" s="130"/>
      <c r="S183" s="102"/>
      <c r="T183" s="102"/>
      <c r="U183" s="102"/>
      <c r="V183" s="102"/>
      <c r="W183" s="102"/>
    </row>
    <row r="184" spans="1:23" ht="15.75" customHeight="1">
      <c r="A184" s="102"/>
      <c r="B184" s="106"/>
      <c r="C184" s="106"/>
      <c r="D184" s="106"/>
      <c r="E184" s="106"/>
      <c r="F184" s="106"/>
      <c r="G184" s="106"/>
      <c r="H184" s="102"/>
      <c r="I184" s="102"/>
      <c r="J184" s="102"/>
      <c r="K184" s="128"/>
      <c r="L184" s="129"/>
      <c r="M184" s="129"/>
      <c r="N184" s="129"/>
      <c r="O184" s="129"/>
      <c r="P184" s="103"/>
      <c r="Q184" s="159"/>
      <c r="R184" s="130"/>
      <c r="S184" s="102"/>
      <c r="T184" s="102"/>
      <c r="U184" s="102"/>
      <c r="V184" s="102"/>
      <c r="W184" s="102"/>
    </row>
    <row r="185" spans="1:23" ht="15.75" customHeight="1">
      <c r="A185" s="102"/>
      <c r="B185" s="106"/>
      <c r="C185" s="106"/>
      <c r="D185" s="106"/>
      <c r="E185" s="106"/>
      <c r="F185" s="106"/>
      <c r="G185" s="106"/>
      <c r="H185" s="102"/>
      <c r="I185" s="102"/>
      <c r="J185" s="102"/>
      <c r="K185" s="128"/>
      <c r="L185" s="129"/>
      <c r="M185" s="129"/>
      <c r="N185" s="129"/>
      <c r="O185" s="129"/>
      <c r="P185" s="103"/>
      <c r="Q185" s="159"/>
      <c r="R185" s="130"/>
      <c r="S185" s="102"/>
      <c r="T185" s="102"/>
      <c r="U185" s="102"/>
      <c r="V185" s="102"/>
      <c r="W185" s="102"/>
    </row>
    <row r="186" spans="1:23" ht="15.75" customHeight="1">
      <c r="A186" s="102"/>
      <c r="B186" s="106"/>
      <c r="C186" s="106"/>
      <c r="D186" s="106"/>
      <c r="E186" s="106"/>
      <c r="F186" s="106"/>
      <c r="G186" s="106"/>
      <c r="H186" s="102"/>
      <c r="I186" s="102"/>
      <c r="J186" s="102"/>
      <c r="K186" s="128"/>
      <c r="L186" s="129"/>
      <c r="M186" s="129"/>
      <c r="N186" s="129"/>
      <c r="O186" s="129"/>
      <c r="P186" s="103"/>
      <c r="Q186" s="159"/>
      <c r="R186" s="130"/>
      <c r="S186" s="102"/>
      <c r="T186" s="102"/>
      <c r="U186" s="102"/>
      <c r="V186" s="102"/>
      <c r="W186" s="102"/>
    </row>
    <row r="187" spans="1:23" ht="15.75" customHeight="1">
      <c r="A187" s="102"/>
      <c r="B187" s="106"/>
      <c r="C187" s="106"/>
      <c r="D187" s="106"/>
      <c r="E187" s="106"/>
      <c r="F187" s="106"/>
      <c r="G187" s="106"/>
      <c r="H187" s="102"/>
      <c r="I187" s="102"/>
      <c r="J187" s="102"/>
      <c r="K187" s="128"/>
      <c r="L187" s="129"/>
      <c r="M187" s="129"/>
      <c r="N187" s="129"/>
      <c r="O187" s="129"/>
      <c r="P187" s="103"/>
      <c r="Q187" s="159"/>
      <c r="R187" s="130"/>
      <c r="S187" s="102"/>
      <c r="T187" s="102"/>
      <c r="U187" s="102"/>
      <c r="V187" s="102"/>
      <c r="W187" s="102"/>
    </row>
    <row r="188" spans="1:23" ht="15.75" customHeight="1">
      <c r="A188" s="102"/>
      <c r="B188" s="106"/>
      <c r="C188" s="106"/>
      <c r="D188" s="106"/>
      <c r="E188" s="106"/>
      <c r="F188" s="106"/>
      <c r="G188" s="106"/>
      <c r="H188" s="102"/>
      <c r="I188" s="102"/>
      <c r="J188" s="102"/>
      <c r="K188" s="128"/>
      <c r="L188" s="129"/>
      <c r="M188" s="129"/>
      <c r="N188" s="129"/>
      <c r="O188" s="129"/>
      <c r="P188" s="103"/>
      <c r="Q188" s="159"/>
      <c r="R188" s="130"/>
      <c r="S188" s="102"/>
      <c r="T188" s="102"/>
      <c r="U188" s="102"/>
      <c r="V188" s="102"/>
      <c r="W188" s="102"/>
    </row>
    <row r="189" spans="1:23" ht="15.75" customHeight="1">
      <c r="A189" s="102"/>
      <c r="B189" s="106"/>
      <c r="C189" s="106"/>
      <c r="D189" s="106"/>
      <c r="E189" s="106"/>
      <c r="F189" s="106"/>
      <c r="G189" s="106"/>
      <c r="H189" s="102"/>
      <c r="I189" s="102"/>
      <c r="J189" s="102"/>
      <c r="K189" s="128"/>
      <c r="L189" s="129"/>
      <c r="M189" s="129"/>
      <c r="N189" s="129"/>
      <c r="O189" s="129"/>
      <c r="P189" s="103"/>
      <c r="Q189" s="159"/>
      <c r="R189" s="130"/>
      <c r="S189" s="102"/>
      <c r="T189" s="102"/>
      <c r="U189" s="102"/>
      <c r="V189" s="102"/>
      <c r="W189" s="102"/>
    </row>
    <row r="190" spans="1:23" ht="15.75" customHeight="1">
      <c r="A190" s="102"/>
      <c r="B190" s="106"/>
      <c r="C190" s="106"/>
      <c r="D190" s="106"/>
      <c r="E190" s="106"/>
      <c r="F190" s="106"/>
      <c r="G190" s="106"/>
      <c r="H190" s="102"/>
      <c r="I190" s="102"/>
      <c r="J190" s="102"/>
      <c r="K190" s="128"/>
      <c r="L190" s="129"/>
      <c r="M190" s="129"/>
      <c r="N190" s="129"/>
      <c r="O190" s="129"/>
      <c r="P190" s="103"/>
      <c r="Q190" s="159"/>
      <c r="R190" s="130"/>
      <c r="S190" s="102"/>
      <c r="T190" s="102"/>
      <c r="U190" s="102"/>
      <c r="V190" s="102"/>
      <c r="W190" s="102"/>
    </row>
    <row r="191" spans="1:23" ht="15.75" customHeight="1">
      <c r="A191" s="102"/>
      <c r="B191" s="106"/>
      <c r="C191" s="106"/>
      <c r="D191" s="106"/>
      <c r="E191" s="106"/>
      <c r="F191" s="106"/>
      <c r="G191" s="106"/>
      <c r="H191" s="102"/>
      <c r="I191" s="102"/>
      <c r="J191" s="102"/>
      <c r="K191" s="128"/>
      <c r="L191" s="129"/>
      <c r="M191" s="129"/>
      <c r="N191" s="129"/>
      <c r="O191" s="129"/>
      <c r="P191" s="103"/>
      <c r="Q191" s="159"/>
      <c r="R191" s="130"/>
      <c r="S191" s="102"/>
      <c r="T191" s="102"/>
      <c r="U191" s="102"/>
      <c r="V191" s="102"/>
      <c r="W191" s="102"/>
    </row>
    <row r="192" spans="1:23" ht="15.75" customHeight="1">
      <c r="A192" s="102"/>
      <c r="B192" s="106"/>
      <c r="C192" s="106"/>
      <c r="D192" s="106"/>
      <c r="E192" s="106"/>
      <c r="F192" s="106"/>
      <c r="G192" s="106"/>
      <c r="H192" s="102"/>
      <c r="I192" s="102"/>
      <c r="J192" s="102"/>
      <c r="K192" s="128"/>
      <c r="L192" s="129"/>
      <c r="M192" s="129"/>
      <c r="N192" s="129"/>
      <c r="O192" s="129"/>
      <c r="P192" s="103"/>
      <c r="Q192" s="159"/>
      <c r="R192" s="130"/>
      <c r="S192" s="102"/>
      <c r="T192" s="102"/>
      <c r="U192" s="102"/>
      <c r="V192" s="102"/>
      <c r="W192" s="102"/>
    </row>
    <row r="193" spans="1:23" ht="15.75" customHeight="1">
      <c r="A193" s="102"/>
      <c r="B193" s="106"/>
      <c r="C193" s="106"/>
      <c r="D193" s="106"/>
      <c r="E193" s="106"/>
      <c r="F193" s="106"/>
      <c r="G193" s="106"/>
      <c r="H193" s="102"/>
      <c r="I193" s="102"/>
      <c r="J193" s="102"/>
      <c r="K193" s="128"/>
      <c r="L193" s="129"/>
      <c r="M193" s="129"/>
      <c r="N193" s="129"/>
      <c r="O193" s="129"/>
      <c r="P193" s="103"/>
      <c r="Q193" s="159"/>
      <c r="R193" s="130"/>
      <c r="S193" s="102"/>
      <c r="T193" s="102"/>
      <c r="U193" s="102"/>
      <c r="V193" s="102"/>
      <c r="W193" s="102"/>
    </row>
    <row r="194" spans="1:23" ht="15.75" customHeight="1">
      <c r="A194" s="102"/>
      <c r="B194" s="106"/>
      <c r="C194" s="106"/>
      <c r="D194" s="106"/>
      <c r="E194" s="106"/>
      <c r="F194" s="106"/>
      <c r="G194" s="106"/>
      <c r="H194" s="102"/>
      <c r="I194" s="102"/>
      <c r="J194" s="102"/>
      <c r="K194" s="128"/>
      <c r="L194" s="129"/>
      <c r="M194" s="129"/>
      <c r="N194" s="129"/>
      <c r="O194" s="129"/>
      <c r="P194" s="103"/>
      <c r="Q194" s="159"/>
      <c r="R194" s="130"/>
      <c r="S194" s="102"/>
      <c r="T194" s="102"/>
      <c r="U194" s="102"/>
      <c r="V194" s="102"/>
      <c r="W194" s="102"/>
    </row>
    <row r="195" spans="1:23" ht="15.75" customHeight="1">
      <c r="A195" s="102"/>
      <c r="B195" s="106"/>
      <c r="C195" s="106"/>
      <c r="D195" s="106"/>
      <c r="E195" s="106"/>
      <c r="F195" s="106"/>
      <c r="G195" s="106"/>
      <c r="H195" s="102"/>
      <c r="I195" s="102"/>
      <c r="J195" s="102"/>
      <c r="K195" s="128"/>
      <c r="L195" s="129"/>
      <c r="M195" s="129"/>
      <c r="N195" s="129"/>
      <c r="O195" s="129"/>
      <c r="P195" s="103"/>
      <c r="Q195" s="159"/>
      <c r="R195" s="130"/>
      <c r="S195" s="102"/>
      <c r="T195" s="102"/>
      <c r="U195" s="102"/>
      <c r="V195" s="102"/>
      <c r="W195" s="102"/>
    </row>
    <row r="196" spans="1:23" ht="15.75" customHeight="1">
      <c r="A196" s="102"/>
      <c r="B196" s="106"/>
      <c r="C196" s="106"/>
      <c r="D196" s="106"/>
      <c r="E196" s="106"/>
      <c r="F196" s="106"/>
      <c r="G196" s="106"/>
      <c r="H196" s="102"/>
      <c r="I196" s="102"/>
      <c r="J196" s="102"/>
      <c r="K196" s="128"/>
      <c r="L196" s="129"/>
      <c r="M196" s="129"/>
      <c r="N196" s="129"/>
      <c r="O196" s="129"/>
      <c r="P196" s="103"/>
      <c r="Q196" s="159"/>
      <c r="R196" s="130"/>
      <c r="S196" s="102"/>
      <c r="T196" s="102"/>
      <c r="U196" s="102"/>
      <c r="V196" s="102"/>
      <c r="W196" s="102"/>
    </row>
    <row r="197" spans="1:23" ht="15.75" customHeight="1">
      <c r="A197" s="102"/>
      <c r="B197" s="106"/>
      <c r="C197" s="106"/>
      <c r="D197" s="106"/>
      <c r="E197" s="106"/>
      <c r="F197" s="106"/>
      <c r="G197" s="106"/>
      <c r="H197" s="102"/>
      <c r="I197" s="102"/>
      <c r="J197" s="102"/>
      <c r="K197" s="128"/>
      <c r="L197" s="129"/>
      <c r="M197" s="129"/>
      <c r="N197" s="129"/>
      <c r="O197" s="129"/>
      <c r="P197" s="103"/>
      <c r="Q197" s="159"/>
      <c r="R197" s="130"/>
      <c r="S197" s="102"/>
      <c r="T197" s="102"/>
      <c r="U197" s="102"/>
      <c r="V197" s="102"/>
      <c r="W197" s="102"/>
    </row>
    <row r="198" spans="1:23" ht="15.75" customHeight="1">
      <c r="A198" s="102"/>
      <c r="B198" s="106"/>
      <c r="C198" s="106"/>
      <c r="D198" s="106"/>
      <c r="E198" s="106"/>
      <c r="F198" s="106"/>
      <c r="G198" s="106"/>
      <c r="H198" s="102"/>
      <c r="I198" s="102"/>
      <c r="J198" s="102"/>
      <c r="K198" s="128"/>
      <c r="L198" s="129"/>
      <c r="M198" s="129"/>
      <c r="N198" s="129"/>
      <c r="O198" s="129"/>
      <c r="P198" s="103"/>
      <c r="Q198" s="159"/>
      <c r="R198" s="130"/>
      <c r="S198" s="102"/>
      <c r="T198" s="102"/>
      <c r="U198" s="102"/>
      <c r="V198" s="102"/>
      <c r="W198" s="102"/>
    </row>
    <row r="199" spans="1:23" ht="15.75" customHeight="1">
      <c r="A199" s="102"/>
      <c r="B199" s="106"/>
      <c r="C199" s="106"/>
      <c r="D199" s="106"/>
      <c r="E199" s="106"/>
      <c r="F199" s="106"/>
      <c r="G199" s="106"/>
      <c r="H199" s="102"/>
      <c r="I199" s="102"/>
      <c r="J199" s="102"/>
      <c r="K199" s="128"/>
      <c r="L199" s="129"/>
      <c r="M199" s="129"/>
      <c r="N199" s="129"/>
      <c r="O199" s="129"/>
      <c r="P199" s="103"/>
      <c r="Q199" s="159"/>
      <c r="R199" s="130"/>
      <c r="S199" s="102"/>
      <c r="T199" s="102"/>
      <c r="U199" s="102"/>
      <c r="V199" s="102"/>
      <c r="W199" s="102"/>
    </row>
    <row r="200" spans="1:23" ht="15.75" customHeight="1">
      <c r="A200" s="102"/>
      <c r="B200" s="106"/>
      <c r="C200" s="106"/>
      <c r="D200" s="106"/>
      <c r="E200" s="106"/>
      <c r="F200" s="106"/>
      <c r="G200" s="106"/>
      <c r="H200" s="102"/>
      <c r="I200" s="102"/>
      <c r="J200" s="102"/>
      <c r="K200" s="128"/>
      <c r="L200" s="129"/>
      <c r="M200" s="129"/>
      <c r="N200" s="129"/>
      <c r="O200" s="129"/>
      <c r="P200" s="103"/>
      <c r="Q200" s="159"/>
      <c r="R200" s="130"/>
      <c r="S200" s="102"/>
      <c r="T200" s="102"/>
      <c r="U200" s="102"/>
      <c r="V200" s="102"/>
      <c r="W200" s="102"/>
    </row>
    <row r="201" spans="1:23" ht="15.75" customHeight="1">
      <c r="A201" s="102"/>
      <c r="B201" s="106"/>
      <c r="C201" s="106"/>
      <c r="D201" s="106"/>
      <c r="E201" s="106"/>
      <c r="F201" s="106"/>
      <c r="G201" s="106"/>
      <c r="H201" s="102"/>
      <c r="I201" s="102"/>
      <c r="J201" s="102"/>
      <c r="K201" s="128"/>
      <c r="L201" s="129"/>
      <c r="M201" s="129"/>
      <c r="N201" s="129"/>
      <c r="O201" s="129"/>
      <c r="P201" s="103"/>
      <c r="Q201" s="159"/>
      <c r="R201" s="130"/>
      <c r="S201" s="102"/>
      <c r="T201" s="102"/>
      <c r="U201" s="102"/>
      <c r="V201" s="102"/>
      <c r="W201" s="102"/>
    </row>
    <row r="202" spans="1:23" ht="15.75" customHeight="1">
      <c r="A202" s="102"/>
      <c r="B202" s="106"/>
      <c r="C202" s="106"/>
      <c r="D202" s="106"/>
      <c r="E202" s="106"/>
      <c r="F202" s="106"/>
      <c r="G202" s="106"/>
      <c r="H202" s="102"/>
      <c r="I202" s="102"/>
      <c r="J202" s="102"/>
      <c r="K202" s="128"/>
      <c r="L202" s="129"/>
      <c r="M202" s="129"/>
      <c r="N202" s="129"/>
      <c r="O202" s="129"/>
      <c r="P202" s="103"/>
      <c r="Q202" s="159"/>
      <c r="R202" s="130"/>
      <c r="S202" s="102"/>
      <c r="T202" s="102"/>
      <c r="U202" s="102"/>
      <c r="V202" s="102"/>
      <c r="W202" s="102"/>
    </row>
    <row r="203" spans="1:23" ht="15.75" customHeight="1">
      <c r="A203" s="102"/>
      <c r="B203" s="106"/>
      <c r="C203" s="106"/>
      <c r="D203" s="106"/>
      <c r="E203" s="106"/>
      <c r="F203" s="106"/>
      <c r="G203" s="106"/>
      <c r="H203" s="102"/>
      <c r="I203" s="102"/>
      <c r="J203" s="102"/>
      <c r="K203" s="128"/>
      <c r="L203" s="129"/>
      <c r="M203" s="129"/>
      <c r="N203" s="129"/>
      <c r="O203" s="129"/>
      <c r="P203" s="103"/>
      <c r="Q203" s="159"/>
      <c r="R203" s="130"/>
      <c r="S203" s="102"/>
      <c r="T203" s="102"/>
      <c r="U203" s="102"/>
      <c r="V203" s="102"/>
      <c r="W203" s="102"/>
    </row>
    <row r="204" spans="1:23" ht="15.75" customHeight="1">
      <c r="A204" s="102"/>
      <c r="B204" s="106"/>
      <c r="C204" s="106"/>
      <c r="D204" s="106"/>
      <c r="E204" s="106"/>
      <c r="F204" s="106"/>
      <c r="G204" s="106"/>
      <c r="H204" s="102"/>
      <c r="I204" s="102"/>
      <c r="J204" s="102"/>
      <c r="K204" s="128"/>
      <c r="L204" s="129"/>
      <c r="M204" s="129"/>
      <c r="N204" s="129"/>
      <c r="O204" s="129"/>
      <c r="P204" s="103"/>
      <c r="Q204" s="159"/>
      <c r="R204" s="130"/>
      <c r="S204" s="102"/>
      <c r="T204" s="102"/>
      <c r="U204" s="102"/>
      <c r="V204" s="102"/>
      <c r="W204" s="102"/>
    </row>
    <row r="205" spans="1:23" ht="15.75" customHeight="1">
      <c r="A205" s="102"/>
      <c r="B205" s="106"/>
      <c r="C205" s="106"/>
      <c r="D205" s="106"/>
      <c r="E205" s="106"/>
      <c r="F205" s="106"/>
      <c r="G205" s="106"/>
      <c r="H205" s="102"/>
      <c r="I205" s="102"/>
      <c r="J205" s="102"/>
      <c r="K205" s="128"/>
      <c r="L205" s="129"/>
      <c r="M205" s="129"/>
      <c r="N205" s="129"/>
      <c r="O205" s="129"/>
      <c r="P205" s="103"/>
      <c r="Q205" s="159"/>
      <c r="R205" s="130"/>
      <c r="S205" s="102"/>
      <c r="T205" s="102"/>
      <c r="U205" s="102"/>
      <c r="V205" s="102"/>
      <c r="W205" s="102"/>
    </row>
    <row r="206" spans="1:23" ht="15.75" customHeight="1">
      <c r="A206" s="102"/>
      <c r="B206" s="106"/>
      <c r="C206" s="106"/>
      <c r="D206" s="106"/>
      <c r="E206" s="106"/>
      <c r="F206" s="106"/>
      <c r="G206" s="106"/>
      <c r="H206" s="102"/>
      <c r="I206" s="102"/>
      <c r="J206" s="102"/>
      <c r="K206" s="128"/>
      <c r="L206" s="129"/>
      <c r="M206" s="129"/>
      <c r="N206" s="129"/>
      <c r="O206" s="129"/>
      <c r="P206" s="103"/>
      <c r="Q206" s="159"/>
      <c r="R206" s="130"/>
      <c r="S206" s="102"/>
      <c r="T206" s="102"/>
      <c r="U206" s="102"/>
      <c r="V206" s="102"/>
      <c r="W206" s="102"/>
    </row>
    <row r="207" spans="1:23" ht="15.75" customHeight="1">
      <c r="A207" s="102"/>
      <c r="B207" s="106"/>
      <c r="C207" s="106"/>
      <c r="D207" s="106"/>
      <c r="E207" s="106"/>
      <c r="F207" s="106"/>
      <c r="G207" s="106"/>
      <c r="H207" s="102"/>
      <c r="I207" s="102"/>
      <c r="J207" s="102"/>
      <c r="K207" s="128"/>
      <c r="L207" s="129"/>
      <c r="M207" s="129"/>
      <c r="N207" s="129"/>
      <c r="O207" s="129"/>
      <c r="P207" s="103"/>
      <c r="Q207" s="159"/>
      <c r="R207" s="130"/>
      <c r="S207" s="102"/>
      <c r="T207" s="102"/>
      <c r="U207" s="102"/>
      <c r="V207" s="102"/>
      <c r="W207" s="102"/>
    </row>
    <row r="208" spans="1:23" ht="15.75" customHeight="1">
      <c r="A208" s="102"/>
      <c r="B208" s="106"/>
      <c r="C208" s="106"/>
      <c r="D208" s="106"/>
      <c r="E208" s="106"/>
      <c r="F208" s="106"/>
      <c r="G208" s="106"/>
      <c r="H208" s="102"/>
      <c r="I208" s="102"/>
      <c r="J208" s="102"/>
      <c r="K208" s="128"/>
      <c r="L208" s="129"/>
      <c r="M208" s="129"/>
      <c r="N208" s="129"/>
      <c r="O208" s="129"/>
      <c r="P208" s="103"/>
      <c r="Q208" s="159"/>
      <c r="R208" s="130"/>
      <c r="S208" s="102"/>
      <c r="T208" s="102"/>
      <c r="U208" s="102"/>
      <c r="V208" s="102"/>
      <c r="W208" s="102"/>
    </row>
    <row r="209" spans="1:23" ht="15.75" customHeight="1">
      <c r="A209" s="102"/>
      <c r="B209" s="106"/>
      <c r="C209" s="106"/>
      <c r="D209" s="106"/>
      <c r="E209" s="106"/>
      <c r="F209" s="106"/>
      <c r="G209" s="106"/>
      <c r="H209" s="102"/>
      <c r="I209" s="102"/>
      <c r="J209" s="102"/>
      <c r="K209" s="128"/>
      <c r="L209" s="129"/>
      <c r="M209" s="129"/>
      <c r="N209" s="129"/>
      <c r="O209" s="129"/>
      <c r="P209" s="103"/>
      <c r="Q209" s="159"/>
      <c r="R209" s="130"/>
      <c r="S209" s="102"/>
      <c r="T209" s="102"/>
      <c r="U209" s="102"/>
      <c r="V209" s="102"/>
      <c r="W209" s="102"/>
    </row>
    <row r="210" spans="1:23" ht="15.75" customHeight="1">
      <c r="A210" s="102"/>
      <c r="B210" s="106"/>
      <c r="C210" s="106"/>
      <c r="D210" s="106"/>
      <c r="E210" s="106"/>
      <c r="F210" s="106"/>
      <c r="G210" s="106"/>
      <c r="H210" s="102"/>
      <c r="I210" s="102"/>
      <c r="J210" s="102"/>
      <c r="K210" s="128"/>
      <c r="L210" s="129"/>
      <c r="M210" s="129"/>
      <c r="N210" s="129"/>
      <c r="O210" s="129"/>
      <c r="P210" s="103"/>
      <c r="Q210" s="159"/>
      <c r="R210" s="130"/>
      <c r="S210" s="102"/>
      <c r="T210" s="102"/>
      <c r="U210" s="102"/>
      <c r="V210" s="102"/>
      <c r="W210" s="102"/>
    </row>
    <row r="211" spans="1:23" ht="15.75" customHeight="1">
      <c r="A211" s="102"/>
      <c r="B211" s="106"/>
      <c r="C211" s="106"/>
      <c r="D211" s="106"/>
      <c r="E211" s="106"/>
      <c r="F211" s="106"/>
      <c r="G211" s="106"/>
      <c r="H211" s="102"/>
      <c r="I211" s="102"/>
      <c r="J211" s="102"/>
      <c r="K211" s="128"/>
      <c r="L211" s="129"/>
      <c r="M211" s="129"/>
      <c r="N211" s="129"/>
      <c r="O211" s="129"/>
      <c r="P211" s="103"/>
      <c r="Q211" s="159"/>
      <c r="R211" s="130"/>
      <c r="S211" s="102"/>
      <c r="T211" s="102"/>
      <c r="U211" s="102"/>
      <c r="V211" s="102"/>
      <c r="W211" s="102"/>
    </row>
    <row r="212" spans="1:23" ht="15.75" customHeight="1">
      <c r="A212" s="102"/>
      <c r="B212" s="106"/>
      <c r="C212" s="106"/>
      <c r="D212" s="106"/>
      <c r="E212" s="106"/>
      <c r="F212" s="106"/>
      <c r="G212" s="106"/>
      <c r="H212" s="102"/>
      <c r="I212" s="102"/>
      <c r="J212" s="102"/>
      <c r="K212" s="128"/>
      <c r="L212" s="129"/>
      <c r="M212" s="129"/>
      <c r="N212" s="129"/>
      <c r="O212" s="129"/>
      <c r="P212" s="103"/>
      <c r="Q212" s="159"/>
      <c r="R212" s="130"/>
      <c r="S212" s="102"/>
      <c r="T212" s="102"/>
      <c r="U212" s="102"/>
      <c r="V212" s="102"/>
      <c r="W212" s="102"/>
    </row>
    <row r="213" spans="1:23" ht="15.75" customHeight="1">
      <c r="A213" s="102"/>
      <c r="B213" s="106"/>
      <c r="C213" s="106"/>
      <c r="D213" s="106"/>
      <c r="E213" s="106"/>
      <c r="F213" s="106"/>
      <c r="G213" s="106"/>
      <c r="H213" s="102"/>
      <c r="I213" s="102"/>
      <c r="J213" s="102"/>
      <c r="K213" s="128"/>
      <c r="L213" s="129"/>
      <c r="M213" s="129"/>
      <c r="N213" s="129"/>
      <c r="O213" s="129"/>
      <c r="P213" s="103"/>
      <c r="Q213" s="159"/>
      <c r="R213" s="130"/>
      <c r="S213" s="102"/>
      <c r="T213" s="102"/>
      <c r="U213" s="102"/>
      <c r="V213" s="102"/>
      <c r="W213" s="102"/>
    </row>
    <row r="214" spans="1:23" ht="15.75" customHeight="1">
      <c r="A214" s="102"/>
      <c r="B214" s="106"/>
      <c r="C214" s="106"/>
      <c r="D214" s="106"/>
      <c r="E214" s="106"/>
      <c r="F214" s="106"/>
      <c r="G214" s="106"/>
      <c r="H214" s="102"/>
      <c r="I214" s="102"/>
      <c r="J214" s="102"/>
      <c r="K214" s="128"/>
      <c r="L214" s="129"/>
      <c r="M214" s="129"/>
      <c r="N214" s="129"/>
      <c r="O214" s="129"/>
      <c r="P214" s="103"/>
      <c r="Q214" s="159"/>
      <c r="R214" s="130"/>
      <c r="S214" s="102"/>
      <c r="T214" s="102"/>
      <c r="U214" s="102"/>
      <c r="V214" s="102"/>
      <c r="W214" s="102"/>
    </row>
    <row r="215" spans="1:23" ht="15.75" customHeight="1">
      <c r="A215" s="102"/>
      <c r="B215" s="106"/>
      <c r="C215" s="106"/>
      <c r="D215" s="106"/>
      <c r="E215" s="106"/>
      <c r="F215" s="106"/>
      <c r="G215" s="106"/>
      <c r="H215" s="102"/>
      <c r="I215" s="102"/>
      <c r="J215" s="102"/>
      <c r="K215" s="128"/>
      <c r="L215" s="129"/>
      <c r="M215" s="129"/>
      <c r="N215" s="129"/>
      <c r="O215" s="129"/>
      <c r="P215" s="103"/>
      <c r="Q215" s="159"/>
      <c r="R215" s="130"/>
      <c r="S215" s="102"/>
      <c r="T215" s="102"/>
      <c r="U215" s="102"/>
      <c r="V215" s="102"/>
      <c r="W215" s="102"/>
    </row>
    <row r="216" spans="1:23" ht="15.75" customHeight="1">
      <c r="A216" s="102"/>
      <c r="B216" s="106"/>
      <c r="C216" s="106"/>
      <c r="D216" s="106"/>
      <c r="E216" s="106"/>
      <c r="F216" s="106"/>
      <c r="G216" s="106"/>
      <c r="H216" s="102"/>
      <c r="I216" s="102"/>
      <c r="J216" s="102"/>
      <c r="K216" s="128"/>
      <c r="L216" s="129"/>
      <c r="M216" s="129"/>
      <c r="N216" s="129"/>
      <c r="O216" s="129"/>
      <c r="P216" s="103"/>
      <c r="Q216" s="159"/>
      <c r="R216" s="130"/>
      <c r="S216" s="102"/>
      <c r="T216" s="102"/>
      <c r="U216" s="102"/>
      <c r="V216" s="102"/>
      <c r="W216" s="102"/>
    </row>
    <row r="217" spans="1:23" ht="15.75" customHeight="1">
      <c r="A217" s="102"/>
      <c r="B217" s="106"/>
      <c r="C217" s="106"/>
      <c r="D217" s="106"/>
      <c r="E217" s="106"/>
      <c r="F217" s="106"/>
      <c r="G217" s="106"/>
      <c r="H217" s="102"/>
      <c r="I217" s="102"/>
      <c r="J217" s="102"/>
      <c r="K217" s="128"/>
      <c r="L217" s="129"/>
      <c r="M217" s="129"/>
      <c r="N217" s="129"/>
      <c r="O217" s="129"/>
      <c r="P217" s="103"/>
      <c r="Q217" s="159"/>
      <c r="R217" s="130"/>
      <c r="S217" s="102"/>
      <c r="T217" s="102"/>
      <c r="U217" s="102"/>
      <c r="V217" s="102"/>
      <c r="W217" s="102"/>
    </row>
    <row r="218" spans="1:23" ht="15.75" customHeight="1">
      <c r="A218" s="102"/>
      <c r="B218" s="106"/>
      <c r="C218" s="106"/>
      <c r="D218" s="106"/>
      <c r="E218" s="106"/>
      <c r="F218" s="106"/>
      <c r="G218" s="106"/>
      <c r="H218" s="102"/>
      <c r="I218" s="102"/>
      <c r="J218" s="102"/>
      <c r="K218" s="128"/>
      <c r="L218" s="129"/>
      <c r="M218" s="129"/>
      <c r="N218" s="129"/>
      <c r="O218" s="129"/>
      <c r="P218" s="103"/>
      <c r="Q218" s="159"/>
      <c r="R218" s="130"/>
      <c r="S218" s="102"/>
      <c r="T218" s="102"/>
      <c r="U218" s="102"/>
      <c r="V218" s="102"/>
      <c r="W218" s="102"/>
    </row>
    <row r="219" spans="1:23" ht="15.75" customHeight="1">
      <c r="A219" s="102"/>
      <c r="B219" s="106"/>
      <c r="C219" s="106"/>
      <c r="D219" s="106"/>
      <c r="E219" s="106"/>
      <c r="F219" s="106"/>
      <c r="G219" s="106"/>
      <c r="H219" s="102"/>
      <c r="I219" s="102"/>
      <c r="J219" s="102"/>
      <c r="K219" s="128"/>
      <c r="L219" s="129"/>
      <c r="M219" s="129"/>
      <c r="N219" s="129"/>
      <c r="O219" s="129"/>
      <c r="P219" s="103"/>
      <c r="Q219" s="159"/>
      <c r="R219" s="130"/>
      <c r="S219" s="102"/>
      <c r="T219" s="102"/>
      <c r="U219" s="102"/>
      <c r="V219" s="102"/>
      <c r="W219" s="102"/>
    </row>
    <row r="220" spans="1:23" ht="15.75" customHeight="1">
      <c r="A220" s="102"/>
      <c r="B220" s="106"/>
      <c r="C220" s="106"/>
      <c r="D220" s="106"/>
      <c r="E220" s="106"/>
      <c r="F220" s="106"/>
      <c r="G220" s="106"/>
      <c r="H220" s="102"/>
      <c r="I220" s="102"/>
      <c r="J220" s="102"/>
      <c r="K220" s="128"/>
      <c r="L220" s="129"/>
      <c r="M220" s="129"/>
      <c r="N220" s="129"/>
      <c r="O220" s="129"/>
      <c r="P220" s="103"/>
      <c r="Q220" s="159"/>
      <c r="R220" s="130"/>
      <c r="S220" s="102"/>
      <c r="T220" s="102"/>
      <c r="U220" s="102"/>
      <c r="V220" s="102"/>
      <c r="W220" s="102"/>
    </row>
    <row r="221" spans="1:23" ht="15.75" customHeight="1">
      <c r="A221" s="102"/>
      <c r="B221" s="106"/>
      <c r="C221" s="106"/>
      <c r="D221" s="106"/>
      <c r="E221" s="106"/>
      <c r="F221" s="106"/>
      <c r="G221" s="106"/>
      <c r="H221" s="102"/>
      <c r="I221" s="102"/>
      <c r="J221" s="102"/>
      <c r="K221" s="128"/>
      <c r="L221" s="129"/>
      <c r="M221" s="129"/>
      <c r="N221" s="129"/>
      <c r="O221" s="129"/>
      <c r="P221" s="103"/>
      <c r="Q221" s="159"/>
      <c r="R221" s="130"/>
      <c r="S221" s="102"/>
      <c r="T221" s="102"/>
      <c r="U221" s="102"/>
      <c r="V221" s="102"/>
      <c r="W221" s="102"/>
    </row>
    <row r="222" spans="1:23" ht="15.75" customHeight="1">
      <c r="A222" s="102"/>
      <c r="B222" s="106"/>
      <c r="C222" s="106"/>
      <c r="D222" s="106"/>
      <c r="E222" s="106"/>
      <c r="F222" s="106"/>
      <c r="G222" s="106"/>
      <c r="H222" s="102"/>
      <c r="I222" s="102"/>
      <c r="J222" s="102"/>
      <c r="K222" s="128"/>
      <c r="L222" s="129"/>
      <c r="M222" s="129"/>
      <c r="N222" s="129"/>
      <c r="O222" s="129"/>
      <c r="P222" s="103"/>
      <c r="Q222" s="159"/>
      <c r="R222" s="130"/>
      <c r="S222" s="102"/>
      <c r="T222" s="102"/>
      <c r="U222" s="102"/>
      <c r="V222" s="102"/>
      <c r="W222" s="102"/>
    </row>
    <row r="223" spans="1:23" ht="15.75" customHeight="1">
      <c r="A223" s="102"/>
      <c r="B223" s="106"/>
      <c r="C223" s="106"/>
      <c r="D223" s="106"/>
      <c r="E223" s="106"/>
      <c r="F223" s="106"/>
      <c r="G223" s="106"/>
      <c r="H223" s="102"/>
      <c r="I223" s="102"/>
      <c r="J223" s="102"/>
      <c r="K223" s="128"/>
      <c r="L223" s="129"/>
      <c r="M223" s="129"/>
      <c r="N223" s="129"/>
      <c r="O223" s="129"/>
      <c r="P223" s="103"/>
      <c r="Q223" s="159"/>
      <c r="R223" s="130"/>
      <c r="S223" s="102"/>
      <c r="T223" s="102"/>
      <c r="U223" s="102"/>
      <c r="V223" s="102"/>
      <c r="W223" s="102"/>
    </row>
    <row r="224" spans="1:23" ht="15.75" customHeight="1">
      <c r="A224" s="102"/>
      <c r="B224" s="106"/>
      <c r="C224" s="106"/>
      <c r="D224" s="106"/>
      <c r="E224" s="106"/>
      <c r="F224" s="106"/>
      <c r="G224" s="106"/>
      <c r="H224" s="102"/>
      <c r="I224" s="102"/>
      <c r="J224" s="102"/>
      <c r="K224" s="128"/>
      <c r="L224" s="129"/>
      <c r="M224" s="129"/>
      <c r="N224" s="129"/>
      <c r="O224" s="129"/>
      <c r="P224" s="103"/>
      <c r="Q224" s="159"/>
      <c r="R224" s="130"/>
      <c r="S224" s="102"/>
      <c r="T224" s="102"/>
      <c r="U224" s="102"/>
      <c r="V224" s="102"/>
      <c r="W224" s="102"/>
    </row>
    <row r="225" spans="1:23" ht="15.75" customHeight="1">
      <c r="A225" s="102"/>
      <c r="B225" s="106"/>
      <c r="C225" s="106"/>
      <c r="D225" s="106"/>
      <c r="E225" s="106"/>
      <c r="F225" s="106"/>
      <c r="G225" s="106"/>
      <c r="H225" s="102"/>
      <c r="I225" s="102"/>
      <c r="J225" s="102"/>
      <c r="K225" s="128"/>
      <c r="L225" s="129"/>
      <c r="M225" s="129"/>
      <c r="N225" s="129"/>
      <c r="O225" s="129"/>
      <c r="P225" s="103"/>
      <c r="Q225" s="159"/>
      <c r="R225" s="130"/>
      <c r="S225" s="102"/>
      <c r="T225" s="102"/>
      <c r="U225" s="102"/>
      <c r="V225" s="102"/>
      <c r="W225" s="102"/>
    </row>
    <row r="226" spans="1:23" ht="15.75" customHeight="1">
      <c r="A226" s="102"/>
      <c r="B226" s="106"/>
      <c r="C226" s="106"/>
      <c r="D226" s="106"/>
      <c r="E226" s="106"/>
      <c r="F226" s="106"/>
      <c r="G226" s="106"/>
      <c r="H226" s="102"/>
      <c r="I226" s="102"/>
      <c r="J226" s="102"/>
      <c r="K226" s="128"/>
      <c r="L226" s="129"/>
      <c r="M226" s="129"/>
      <c r="N226" s="129"/>
      <c r="O226" s="129"/>
      <c r="P226" s="103"/>
      <c r="Q226" s="159"/>
      <c r="R226" s="130"/>
      <c r="S226" s="102"/>
      <c r="T226" s="102"/>
      <c r="U226" s="102"/>
      <c r="V226" s="102"/>
      <c r="W226" s="102"/>
    </row>
    <row r="227" spans="1:23" ht="15.75" customHeight="1">
      <c r="A227" s="102"/>
      <c r="B227" s="106"/>
      <c r="C227" s="106"/>
      <c r="D227" s="106"/>
      <c r="E227" s="106"/>
      <c r="F227" s="106"/>
      <c r="G227" s="106"/>
      <c r="H227" s="102"/>
      <c r="I227" s="102"/>
      <c r="J227" s="102"/>
      <c r="K227" s="128"/>
      <c r="L227" s="129"/>
      <c r="M227" s="129"/>
      <c r="N227" s="129"/>
      <c r="O227" s="129"/>
      <c r="P227" s="103"/>
      <c r="Q227" s="159"/>
      <c r="R227" s="130"/>
      <c r="S227" s="102"/>
      <c r="T227" s="102"/>
      <c r="U227" s="102"/>
      <c r="V227" s="102"/>
      <c r="W227" s="102"/>
    </row>
    <row r="228" spans="1:23" ht="15.75" customHeight="1">
      <c r="A228" s="102"/>
      <c r="B228" s="106"/>
      <c r="C228" s="106"/>
      <c r="D228" s="106"/>
      <c r="E228" s="106"/>
      <c r="F228" s="106"/>
      <c r="G228" s="106"/>
      <c r="H228" s="102"/>
      <c r="I228" s="102"/>
      <c r="J228" s="102"/>
      <c r="K228" s="128"/>
      <c r="L228" s="129"/>
      <c r="M228" s="129"/>
      <c r="N228" s="129"/>
      <c r="O228" s="129"/>
      <c r="P228" s="103"/>
      <c r="Q228" s="159"/>
      <c r="R228" s="130"/>
      <c r="S228" s="102"/>
      <c r="T228" s="102"/>
      <c r="U228" s="102"/>
      <c r="V228" s="102"/>
      <c r="W228" s="102"/>
    </row>
    <row r="229" spans="1:23" ht="15.75" customHeight="1">
      <c r="A229" s="102"/>
      <c r="B229" s="106"/>
      <c r="C229" s="106"/>
      <c r="D229" s="106"/>
      <c r="E229" s="106"/>
      <c r="F229" s="106"/>
      <c r="G229" s="106"/>
      <c r="H229" s="102"/>
      <c r="I229" s="102"/>
      <c r="J229" s="102"/>
      <c r="K229" s="128"/>
      <c r="L229" s="129"/>
      <c r="M229" s="129"/>
      <c r="N229" s="129"/>
      <c r="O229" s="129"/>
      <c r="P229" s="103"/>
      <c r="Q229" s="159"/>
      <c r="R229" s="130"/>
      <c r="S229" s="102"/>
      <c r="T229" s="102"/>
      <c r="U229" s="102"/>
      <c r="V229" s="102"/>
      <c r="W229" s="102"/>
    </row>
    <row r="230" spans="1:23" ht="15.75" customHeight="1">
      <c r="A230" s="102"/>
      <c r="B230" s="106"/>
      <c r="C230" s="106"/>
      <c r="D230" s="106"/>
      <c r="E230" s="106"/>
      <c r="F230" s="106"/>
      <c r="G230" s="106"/>
      <c r="H230" s="102"/>
      <c r="I230" s="102"/>
      <c r="J230" s="102"/>
      <c r="K230" s="128"/>
      <c r="L230" s="129"/>
      <c r="M230" s="129"/>
      <c r="N230" s="129"/>
      <c r="O230" s="129"/>
      <c r="P230" s="103"/>
      <c r="Q230" s="159"/>
      <c r="R230" s="130"/>
      <c r="S230" s="102"/>
      <c r="T230" s="102"/>
      <c r="U230" s="102"/>
      <c r="V230" s="102"/>
      <c r="W230" s="102"/>
    </row>
    <row r="231" spans="1:23" ht="15.75" customHeight="1">
      <c r="A231" s="102"/>
      <c r="B231" s="106"/>
      <c r="C231" s="106"/>
      <c r="D231" s="106"/>
      <c r="E231" s="106"/>
      <c r="F231" s="106"/>
      <c r="G231" s="106"/>
      <c r="H231" s="102"/>
      <c r="I231" s="102"/>
      <c r="J231" s="102"/>
      <c r="K231" s="128"/>
      <c r="L231" s="129"/>
      <c r="M231" s="129"/>
      <c r="N231" s="129"/>
      <c r="O231" s="129"/>
      <c r="P231" s="103"/>
      <c r="Q231" s="159"/>
      <c r="R231" s="130"/>
      <c r="S231" s="102"/>
      <c r="T231" s="102"/>
      <c r="U231" s="102"/>
      <c r="V231" s="102"/>
      <c r="W231" s="102"/>
    </row>
    <row r="232" spans="1:23" ht="15.75" customHeight="1">
      <c r="A232" s="102"/>
      <c r="B232" s="106"/>
      <c r="C232" s="106"/>
      <c r="D232" s="106"/>
      <c r="E232" s="106"/>
      <c r="F232" s="106"/>
      <c r="G232" s="106"/>
      <c r="H232" s="102"/>
      <c r="I232" s="102"/>
      <c r="J232" s="102"/>
      <c r="K232" s="128"/>
      <c r="L232" s="129"/>
      <c r="M232" s="129"/>
      <c r="N232" s="129"/>
      <c r="O232" s="129"/>
      <c r="P232" s="103"/>
      <c r="Q232" s="159"/>
      <c r="R232" s="130"/>
      <c r="S232" s="102"/>
      <c r="T232" s="102"/>
      <c r="U232" s="102"/>
      <c r="V232" s="102"/>
      <c r="W232" s="102"/>
    </row>
    <row r="233" spans="1:23" ht="15.75" customHeight="1">
      <c r="A233" s="102"/>
      <c r="B233" s="106"/>
      <c r="C233" s="106"/>
      <c r="D233" s="106"/>
      <c r="E233" s="106"/>
      <c r="F233" s="106"/>
      <c r="G233" s="106"/>
      <c r="H233" s="102"/>
      <c r="I233" s="102"/>
      <c r="J233" s="102"/>
      <c r="K233" s="128"/>
      <c r="L233" s="129"/>
      <c r="M233" s="129"/>
      <c r="N233" s="129"/>
      <c r="O233" s="129"/>
      <c r="P233" s="103"/>
      <c r="Q233" s="159"/>
      <c r="R233" s="130"/>
      <c r="S233" s="102"/>
      <c r="T233" s="102"/>
      <c r="U233" s="102"/>
      <c r="V233" s="102"/>
      <c r="W233" s="102"/>
    </row>
    <row r="234" spans="1:23" ht="15.75" customHeight="1">
      <c r="A234" s="102"/>
      <c r="B234" s="106"/>
      <c r="C234" s="106"/>
      <c r="D234" s="106"/>
      <c r="E234" s="106"/>
      <c r="F234" s="106"/>
      <c r="G234" s="106"/>
      <c r="H234" s="102"/>
      <c r="I234" s="102"/>
      <c r="J234" s="102"/>
      <c r="K234" s="128"/>
      <c r="L234" s="129"/>
      <c r="M234" s="129"/>
      <c r="N234" s="129"/>
      <c r="O234" s="129"/>
      <c r="P234" s="103"/>
      <c r="Q234" s="159"/>
      <c r="R234" s="130"/>
      <c r="S234" s="102"/>
      <c r="T234" s="102"/>
      <c r="U234" s="102"/>
      <c r="V234" s="102"/>
      <c r="W234" s="102"/>
    </row>
    <row r="235" spans="1:23" ht="15.75" customHeight="1"/>
    <row r="236" spans="1:23" ht="15.75" customHeight="1"/>
    <row r="237" spans="1:23" ht="15.75" customHeight="1"/>
    <row r="238" spans="1:23" ht="15.75" customHeight="1"/>
    <row r="239" spans="1:23" ht="15.75" customHeight="1"/>
    <row r="240" spans="1:23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sheetProtection sheet="1" objects="1" scenarios="1" selectLockedCells="1"/>
  <mergeCells count="8">
    <mergeCell ref="L2:O2"/>
    <mergeCell ref="S2:U2"/>
    <mergeCell ref="AG3:AJ3"/>
    <mergeCell ref="V2:AJ2"/>
    <mergeCell ref="S3:U3"/>
    <mergeCell ref="AD3:AE3"/>
    <mergeCell ref="X3:Y3"/>
    <mergeCell ref="Z3:AC3"/>
  </mergeCells>
  <phoneticPr fontId="23" type="noConversion"/>
  <pageMargins left="0.25" right="0.25" top="0.75000000000000011" bottom="0.75000000000000011" header="0.30000000000000004" footer="0.30000000000000004"/>
  <pageSetup paperSize="9" orientation="landscape"/>
  <headerFooter>
    <oddHeader>&amp;C&amp;A</oddHeader>
    <oddFooter>&amp;CPage &amp;P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991"/>
  <sheetViews>
    <sheetView showGridLines="0" view="pageLayout" workbookViewId="0">
      <selection activeCell="A62" sqref="A62"/>
    </sheetView>
  </sheetViews>
  <sheetFormatPr baseColWidth="10" defaultColWidth="14.44140625" defaultRowHeight="15" customHeight="1"/>
  <cols>
    <col min="1" max="1" width="39.77734375" style="91" customWidth="1"/>
    <col min="2" max="2" width="7.6640625" style="91" customWidth="1"/>
    <col min="3" max="7" width="11.44140625" style="91" customWidth="1"/>
    <col min="8" max="8" width="11.44140625" style="91" hidden="1" customWidth="1"/>
    <col min="9" max="9" width="11.44140625" style="91" customWidth="1"/>
    <col min="10" max="10" width="13.44140625" style="91" customWidth="1"/>
    <col min="11" max="25" width="11.44140625" style="91" customWidth="1"/>
    <col min="26" max="16384" width="14.44140625" style="91"/>
  </cols>
  <sheetData>
    <row r="1" spans="1:25" ht="21.75" customHeight="1">
      <c r="A1" s="87"/>
      <c r="B1" s="87"/>
      <c r="C1" s="87"/>
      <c r="D1" s="87"/>
      <c r="E1" s="87"/>
      <c r="F1" s="87"/>
      <c r="G1" s="88"/>
      <c r="H1" s="89"/>
      <c r="I1" s="90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</row>
    <row r="2" spans="1:25" ht="21.75" customHeight="1">
      <c r="A2" s="92"/>
      <c r="B2" s="87"/>
      <c r="C2" s="87"/>
      <c r="D2" s="87"/>
      <c r="E2" s="87"/>
      <c r="F2" s="87"/>
      <c r="G2" s="88"/>
      <c r="H2" s="89"/>
      <c r="I2" s="90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/>
      <c r="Y2" s="87"/>
    </row>
    <row r="3" spans="1:25" ht="21.75" customHeight="1">
      <c r="A3" s="92"/>
      <c r="B3" s="87"/>
      <c r="C3" s="87"/>
      <c r="D3" s="87"/>
      <c r="E3" s="87"/>
      <c r="F3" s="87"/>
      <c r="G3" s="88"/>
      <c r="H3" s="89"/>
      <c r="I3" s="90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</row>
    <row r="4" spans="1:25" ht="27" customHeight="1">
      <c r="A4" s="93"/>
      <c r="B4" s="93"/>
      <c r="C4" s="87"/>
      <c r="D4" s="87"/>
      <c r="E4" s="87"/>
      <c r="F4" s="87"/>
      <c r="G4" s="88"/>
      <c r="H4" s="89"/>
      <c r="I4" s="90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  <c r="Y4" s="87"/>
    </row>
    <row r="5" spans="1:25" ht="27.75" customHeight="1">
      <c r="A5" s="99" t="s">
        <v>40</v>
      </c>
      <c r="B5" s="93"/>
      <c r="C5" s="87"/>
      <c r="D5" s="87"/>
      <c r="E5" s="87"/>
      <c r="F5" s="87"/>
      <c r="G5" s="88"/>
      <c r="H5" s="89"/>
      <c r="I5" s="90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</row>
    <row r="6" spans="1:25" ht="27.75" customHeight="1">
      <c r="A6" s="94" t="s">
        <v>41</v>
      </c>
      <c r="B6" s="95">
        <f>COUNTA('Entrée des observations'!B5:B34)</f>
        <v>0</v>
      </c>
      <c r="C6" s="87"/>
      <c r="D6" s="87"/>
      <c r="E6" s="87"/>
      <c r="F6" s="87"/>
      <c r="G6" s="88"/>
      <c r="H6" s="89">
        <f>IF('Entrée des observations'!H5&gt;2, 1,0)</f>
        <v>0</v>
      </c>
      <c r="I6" s="90"/>
      <c r="J6" s="87"/>
      <c r="K6" s="87"/>
      <c r="L6" s="87"/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</row>
    <row r="7" spans="1:25" ht="27.75" customHeight="1">
      <c r="A7" s="94" t="s">
        <v>42</v>
      </c>
      <c r="B7" s="95">
        <f>COUNTA('Entrée des observations'!C5:C34)</f>
        <v>0</v>
      </c>
      <c r="C7" s="87"/>
      <c r="D7" s="87"/>
      <c r="E7" s="87"/>
      <c r="F7" s="87"/>
      <c r="G7" s="88"/>
      <c r="H7" s="89">
        <f>IF('Entrée des observations'!H6&gt;2, 1,0)</f>
        <v>0</v>
      </c>
      <c r="I7" s="90"/>
      <c r="J7" s="87"/>
      <c r="K7" s="87"/>
      <c r="L7" s="87"/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</row>
    <row r="8" spans="1:25" ht="27.75" customHeight="1">
      <c r="A8" s="94" t="s">
        <v>43</v>
      </c>
      <c r="B8" s="95">
        <f>COUNTA('Entrée des observations'!D5:D34)</f>
        <v>0</v>
      </c>
      <c r="C8" s="87"/>
      <c r="D8" s="87"/>
      <c r="E8" s="87"/>
      <c r="F8" s="87"/>
      <c r="G8" s="88"/>
      <c r="H8" s="89">
        <f>IF('Entrée des observations'!H7&gt;2, 1,0)</f>
        <v>0</v>
      </c>
      <c r="I8" s="90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7"/>
      <c r="Y8" s="87"/>
    </row>
    <row r="9" spans="1:25" ht="27.75" customHeight="1">
      <c r="A9" s="94" t="s">
        <v>44</v>
      </c>
      <c r="B9" s="95">
        <f>COUNTA('Entrée des observations'!E5:E34)</f>
        <v>0</v>
      </c>
      <c r="C9" s="87"/>
      <c r="D9" s="87"/>
      <c r="E9" s="87"/>
      <c r="F9" s="87"/>
      <c r="G9" s="88"/>
      <c r="H9" s="89">
        <f>IF('Entrée des observations'!H8&gt;2, 1,0)</f>
        <v>0</v>
      </c>
      <c r="I9" s="90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 s="87"/>
      <c r="V9" s="87"/>
      <c r="W9" s="87"/>
      <c r="X9" s="87"/>
      <c r="Y9" s="87"/>
    </row>
    <row r="10" spans="1:25" ht="33" customHeight="1">
      <c r="A10" s="94" t="s">
        <v>45</v>
      </c>
      <c r="B10" s="95">
        <f>COUNTA('Entrée des observations'!F5:F34)</f>
        <v>0</v>
      </c>
      <c r="C10" s="87"/>
      <c r="D10" s="87"/>
      <c r="E10" s="87"/>
      <c r="F10" s="87"/>
      <c r="G10" s="88"/>
      <c r="H10" s="89">
        <f>IF('Entrée des observations'!H9&gt;2, 1,0)</f>
        <v>0</v>
      </c>
      <c r="I10" s="90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</row>
    <row r="11" spans="1:25" ht="27.75" customHeight="1">
      <c r="A11" s="94" t="s">
        <v>46</v>
      </c>
      <c r="B11" s="95">
        <f>COUNTA('Entrée des observations'!G5:G34)</f>
        <v>0</v>
      </c>
      <c r="C11" s="87"/>
      <c r="D11" s="87"/>
      <c r="E11" s="87"/>
      <c r="F11" s="87"/>
      <c r="G11" s="88"/>
      <c r="H11" s="89">
        <f>IF('Entrée des observations'!H10&gt;2, 1,0)</f>
        <v>0</v>
      </c>
      <c r="I11" s="90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</row>
    <row r="12" spans="1:25" ht="30" customHeight="1">
      <c r="A12" s="94" t="s">
        <v>123</v>
      </c>
      <c r="B12" s="95">
        <f>COUNTIF('Entrée des observations'!K5:K34,"&lt;-2")</f>
        <v>0</v>
      </c>
      <c r="C12" s="87"/>
      <c r="D12" s="87"/>
      <c r="E12" s="87"/>
      <c r="F12" s="87"/>
      <c r="G12" s="88"/>
      <c r="H12" s="89">
        <f>IF('Entrée des observations'!H11&gt;2, 1,0)</f>
        <v>0</v>
      </c>
      <c r="I12" s="90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</row>
    <row r="13" spans="1:25" ht="22.95" customHeight="1">
      <c r="A13" s="94" t="s">
        <v>124</v>
      </c>
      <c r="B13" s="95">
        <f>COUNTA('Entrée des observations'!J5:J34)</f>
        <v>0</v>
      </c>
      <c r="C13" s="87"/>
      <c r="D13" s="87"/>
      <c r="E13" s="87"/>
      <c r="F13" s="87"/>
      <c r="G13" s="88"/>
      <c r="H13" s="89">
        <f>IF('Entrée des observations'!H12&gt;2, 1,0)</f>
        <v>0</v>
      </c>
      <c r="I13" s="90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7"/>
      <c r="X13" s="87"/>
      <c r="Y13" s="87"/>
    </row>
    <row r="14" spans="1:25" ht="12" customHeight="1">
      <c r="A14" s="96"/>
      <c r="B14" s="87"/>
      <c r="C14" s="87"/>
      <c r="D14" s="87"/>
      <c r="E14" s="87"/>
      <c r="F14" s="87"/>
      <c r="G14" s="88"/>
      <c r="H14" s="89">
        <f>IF('Entrée des observations'!H13&gt;2, 1,0)</f>
        <v>0</v>
      </c>
      <c r="I14" s="90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</row>
    <row r="15" spans="1:25" ht="12" customHeight="1">
      <c r="A15" s="97"/>
      <c r="B15" s="90"/>
      <c r="C15" s="87"/>
      <c r="D15" s="87"/>
      <c r="E15" s="87"/>
      <c r="F15" s="87"/>
      <c r="G15" s="88"/>
      <c r="H15" s="89">
        <f>IF('Entrée des observations'!H14&gt;2, 1,0)</f>
        <v>0</v>
      </c>
      <c r="I15" s="90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</row>
    <row r="16" spans="1:25" ht="12" customHeight="1">
      <c r="A16" s="87"/>
      <c r="B16" s="87"/>
      <c r="C16" s="87"/>
      <c r="D16" s="87"/>
      <c r="E16" s="87"/>
      <c r="F16" s="87"/>
      <c r="G16" s="88"/>
      <c r="H16" s="89">
        <f>IF('Entrée des observations'!H15&gt;2, 1,0)</f>
        <v>0</v>
      </c>
      <c r="I16" s="90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</row>
    <row r="17" spans="1:25" ht="12" customHeight="1">
      <c r="A17" s="87"/>
      <c r="B17" s="87"/>
      <c r="C17" s="87"/>
      <c r="D17" s="87"/>
      <c r="E17" s="87"/>
      <c r="F17" s="87"/>
      <c r="G17" s="88"/>
      <c r="H17" s="89">
        <f>IF('Entrée des observations'!H16&gt;2, 1,0)</f>
        <v>0</v>
      </c>
      <c r="I17" s="90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</row>
    <row r="18" spans="1:25" ht="12" customHeight="1">
      <c r="A18" s="87"/>
      <c r="B18" s="87"/>
      <c r="C18" s="87"/>
      <c r="D18" s="87"/>
      <c r="E18" s="87"/>
      <c r="F18" s="87"/>
      <c r="G18" s="88"/>
      <c r="H18" s="89">
        <f>IF('Entrée des observations'!H17&gt;2, 1,0)</f>
        <v>0</v>
      </c>
      <c r="I18" s="90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 s="87"/>
      <c r="V18" s="87"/>
      <c r="W18" s="87"/>
      <c r="X18" s="87"/>
      <c r="Y18" s="87"/>
    </row>
    <row r="19" spans="1:25" ht="12" customHeight="1">
      <c r="A19" s="87"/>
      <c r="B19" s="87"/>
      <c r="C19" s="87"/>
      <c r="D19" s="87"/>
      <c r="E19" s="87"/>
      <c r="F19" s="87"/>
      <c r="G19" s="88"/>
      <c r="H19" s="89">
        <f>IF('Entrée des observations'!H18&gt;2, 1,0)</f>
        <v>0</v>
      </c>
      <c r="I19" s="90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87"/>
      <c r="Y19" s="87"/>
    </row>
    <row r="20" spans="1:25" ht="55.95" customHeight="1">
      <c r="A20" s="87"/>
      <c r="B20" s="87"/>
      <c r="C20" s="87"/>
      <c r="D20" s="87"/>
      <c r="E20" s="87"/>
      <c r="F20" s="87"/>
      <c r="G20" s="88"/>
      <c r="H20" s="89">
        <f>IF('Entrée des observations'!H19&gt;2, 1,0)</f>
        <v>0</v>
      </c>
      <c r="I20" s="90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7"/>
      <c r="X20" s="87"/>
      <c r="Y20" s="87"/>
    </row>
    <row r="21" spans="1:25" ht="12" customHeight="1">
      <c r="A21" s="87"/>
      <c r="B21" s="87"/>
      <c r="C21" s="87"/>
      <c r="D21" s="87"/>
      <c r="E21" s="87"/>
      <c r="F21" s="87"/>
      <c r="G21" s="88"/>
      <c r="H21" s="89">
        <f>IF('Entrée des observations'!H20&gt;2, 1,0)</f>
        <v>0</v>
      </c>
      <c r="I21" s="90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87"/>
      <c r="Y21" s="87"/>
    </row>
    <row r="22" spans="1:25" ht="12" customHeight="1">
      <c r="A22" s="87"/>
      <c r="B22" s="87"/>
      <c r="C22" s="87"/>
      <c r="D22" s="87"/>
      <c r="E22" s="87"/>
      <c r="F22" s="87"/>
      <c r="G22" s="88"/>
      <c r="H22" s="89">
        <f>IF('Entrée des observations'!H21&gt;2, 1,0)</f>
        <v>0</v>
      </c>
      <c r="I22" s="90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</row>
    <row r="23" spans="1:25" ht="40.049999999999997" customHeight="1">
      <c r="A23" s="100" t="s">
        <v>118</v>
      </c>
      <c r="B23" s="93"/>
      <c r="C23" s="87"/>
      <c r="D23" s="87"/>
      <c r="E23" s="87"/>
      <c r="F23" s="87"/>
      <c r="G23" s="88"/>
      <c r="H23" s="89">
        <f>IF('Entrée des observations'!H22&gt;2, 1,0)</f>
        <v>0</v>
      </c>
      <c r="I23" s="90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</row>
    <row r="24" spans="1:25" ht="22.95" customHeight="1">
      <c r="A24" s="94" t="s">
        <v>119</v>
      </c>
      <c r="B24" s="95">
        <f>COUNTA('Entrée des observations'!L5:L34)</f>
        <v>0</v>
      </c>
      <c r="C24" s="87"/>
      <c r="D24" s="87"/>
      <c r="E24" s="87"/>
      <c r="F24" s="87"/>
      <c r="G24" s="88"/>
      <c r="H24" s="89">
        <f>IF('Entrée des observations'!H23&gt;2, 1,0)</f>
        <v>0</v>
      </c>
      <c r="I24" s="90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</row>
    <row r="25" spans="1:25" ht="22.95" customHeight="1">
      <c r="A25" s="94" t="s">
        <v>120</v>
      </c>
      <c r="B25" s="95">
        <f>COUNTA('Entrée des observations'!M5:M34)</f>
        <v>0</v>
      </c>
      <c r="C25" s="87"/>
      <c r="D25" s="87"/>
      <c r="E25" s="87"/>
      <c r="F25" s="87"/>
      <c r="G25" s="88"/>
      <c r="H25" s="89">
        <f>IF('Entrée des observations'!H24&gt;2, 1,0)</f>
        <v>0</v>
      </c>
      <c r="I25" s="90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</row>
    <row r="26" spans="1:25" ht="37.049999999999997" customHeight="1">
      <c r="A26" s="94" t="s">
        <v>122</v>
      </c>
      <c r="B26" s="95">
        <f>COUNTA('Entrée des observations'!N5:N34)</f>
        <v>1</v>
      </c>
      <c r="C26" s="87"/>
      <c r="D26" s="87"/>
      <c r="E26" s="87"/>
      <c r="F26" s="87"/>
      <c r="G26" s="88"/>
      <c r="H26" s="89">
        <f>IF('Entrée des observations'!H25&gt;2, 1,0)</f>
        <v>0</v>
      </c>
      <c r="I26" s="90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</row>
    <row r="27" spans="1:25" ht="34.950000000000003" customHeight="1">
      <c r="A27" s="94" t="s">
        <v>121</v>
      </c>
      <c r="B27" s="95">
        <f>COUNTA('Entrée des observations'!O5:O34)</f>
        <v>0</v>
      </c>
      <c r="C27" s="87"/>
      <c r="D27" s="87"/>
      <c r="E27" s="87"/>
      <c r="F27" s="87"/>
      <c r="G27" s="88"/>
      <c r="H27" s="89">
        <f>IF('Entrée des observations'!H26&gt;2, 1,0)</f>
        <v>0</v>
      </c>
      <c r="I27" s="90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</row>
    <row r="28" spans="1:25" ht="12" customHeight="1">
      <c r="A28" s="87"/>
      <c r="B28" s="87"/>
      <c r="C28" s="87"/>
      <c r="D28" s="87"/>
      <c r="E28" s="87"/>
      <c r="F28" s="87"/>
      <c r="G28" s="88"/>
      <c r="H28" s="89">
        <f>IF('Entrée des observations'!H30&gt;2, 1,0)</f>
        <v>0</v>
      </c>
      <c r="I28" s="90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</row>
    <row r="29" spans="1:25" ht="12" customHeight="1">
      <c r="A29" s="87"/>
      <c r="B29" s="87"/>
      <c r="C29" s="87"/>
      <c r="D29" s="87"/>
      <c r="E29" s="87"/>
      <c r="F29" s="87"/>
      <c r="G29" s="88"/>
      <c r="H29" s="89">
        <f>IF('Entrée des observations'!H31&gt;2, 1,0)</f>
        <v>0</v>
      </c>
      <c r="I29" s="90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</row>
    <row r="30" spans="1:25" ht="12" customHeight="1">
      <c r="A30" s="87"/>
      <c r="B30" s="87"/>
      <c r="C30" s="87"/>
      <c r="D30" s="87"/>
      <c r="E30" s="87"/>
      <c r="F30" s="87"/>
      <c r="G30" s="88"/>
      <c r="H30" s="89">
        <f>IF('Entrée des observations'!H32&gt;2, 1,0)</f>
        <v>0</v>
      </c>
      <c r="I30" s="90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</row>
    <row r="31" spans="1:25" ht="12" customHeight="1">
      <c r="A31" s="87"/>
      <c r="B31" s="87"/>
      <c r="C31" s="87"/>
      <c r="D31" s="87"/>
      <c r="E31" s="87"/>
      <c r="F31" s="87"/>
      <c r="G31" s="88"/>
      <c r="H31" s="89">
        <f>IF('Entrée des observations'!H33&gt;2, 1,0)</f>
        <v>0</v>
      </c>
      <c r="I31" s="90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</row>
    <row r="32" spans="1:25" ht="12" customHeight="1">
      <c r="A32" s="87"/>
      <c r="B32" s="87"/>
      <c r="C32" s="87"/>
      <c r="D32" s="87"/>
      <c r="E32" s="87"/>
      <c r="F32" s="87"/>
      <c r="G32" s="88"/>
      <c r="H32" s="98">
        <f>IF('Entrée des observations'!H34&gt;2, 1,0)</f>
        <v>0</v>
      </c>
      <c r="I32" s="90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</row>
    <row r="33" spans="1:25" ht="12" customHeight="1">
      <c r="A33" s="87"/>
      <c r="B33" s="87"/>
      <c r="C33" s="87"/>
      <c r="D33" s="87"/>
      <c r="E33" s="87"/>
      <c r="F33" s="87"/>
      <c r="G33" s="88"/>
      <c r="H33" s="89"/>
      <c r="I33" s="90"/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</row>
    <row r="34" spans="1:25" ht="12" customHeight="1">
      <c r="A34" s="87"/>
      <c r="B34" s="87"/>
      <c r="C34" s="87"/>
      <c r="D34" s="87"/>
      <c r="E34" s="87"/>
      <c r="F34" s="87"/>
      <c r="G34" s="88"/>
      <c r="H34" s="89"/>
      <c r="I34" s="90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</row>
    <row r="35" spans="1:25" ht="12" customHeight="1">
      <c r="A35" s="87"/>
      <c r="B35" s="87"/>
      <c r="C35" s="87"/>
      <c r="D35" s="87"/>
      <c r="E35" s="87"/>
      <c r="F35" s="87"/>
      <c r="G35" s="88"/>
      <c r="H35" s="89"/>
      <c r="I35" s="90"/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  <c r="W35" s="87"/>
      <c r="X35" s="87"/>
      <c r="Y35" s="87"/>
    </row>
    <row r="36" spans="1:25" ht="12" customHeight="1">
      <c r="A36" s="87"/>
      <c r="B36" s="87"/>
      <c r="C36" s="87"/>
      <c r="D36" s="87"/>
      <c r="E36" s="87"/>
      <c r="F36" s="87"/>
      <c r="G36" s="88"/>
      <c r="H36" s="89"/>
      <c r="I36" s="90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  <c r="W36" s="87"/>
      <c r="X36" s="87"/>
      <c r="Y36" s="87"/>
    </row>
    <row r="37" spans="1:25" ht="12" customHeight="1">
      <c r="A37" s="87"/>
      <c r="B37" s="87"/>
      <c r="C37" s="87"/>
      <c r="D37" s="87"/>
      <c r="E37" s="87"/>
      <c r="F37" s="87"/>
      <c r="G37" s="88"/>
      <c r="H37" s="89"/>
      <c r="I37" s="90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</row>
    <row r="38" spans="1:25" ht="12" customHeight="1">
      <c r="A38" s="87"/>
      <c r="B38" s="87"/>
      <c r="C38" s="87"/>
      <c r="D38" s="87"/>
      <c r="E38" s="87"/>
      <c r="F38" s="87"/>
      <c r="G38" s="88"/>
      <c r="H38" s="89"/>
      <c r="I38" s="90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</row>
    <row r="39" spans="1:25" ht="12" customHeight="1">
      <c r="A39" s="87"/>
      <c r="B39" s="87"/>
      <c r="C39" s="87"/>
      <c r="D39" s="87"/>
      <c r="E39" s="87"/>
      <c r="F39" s="87"/>
      <c r="G39" s="88"/>
      <c r="H39" s="89"/>
      <c r="I39" s="90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</row>
    <row r="40" spans="1:25" ht="12" customHeight="1">
      <c r="A40" s="87"/>
      <c r="B40" s="87"/>
      <c r="C40" s="87"/>
      <c r="D40" s="87"/>
      <c r="E40" s="87"/>
      <c r="F40" s="87"/>
      <c r="G40" s="88"/>
      <c r="H40" s="89"/>
      <c r="I40" s="90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</row>
    <row r="41" spans="1:25" ht="12" customHeight="1">
      <c r="A41" s="87"/>
      <c r="B41" s="87"/>
      <c r="C41" s="87"/>
      <c r="D41" s="87"/>
      <c r="E41" s="87"/>
      <c r="F41" s="87"/>
      <c r="G41" s="88"/>
      <c r="H41" s="89"/>
      <c r="I41" s="90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</row>
    <row r="42" spans="1:25" ht="12" customHeight="1">
      <c r="A42" s="87"/>
      <c r="B42" s="87"/>
      <c r="C42" s="87"/>
      <c r="D42" s="87"/>
      <c r="E42" s="87"/>
      <c r="F42" s="87"/>
      <c r="G42" s="88"/>
      <c r="H42" s="89"/>
      <c r="I42" s="90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</row>
    <row r="43" spans="1:25" ht="112.95" customHeight="1">
      <c r="A43" s="87"/>
      <c r="B43" s="87"/>
      <c r="C43" s="87"/>
      <c r="D43" s="87"/>
      <c r="E43" s="87"/>
      <c r="F43" s="87"/>
      <c r="G43" s="88"/>
      <c r="H43" s="89"/>
      <c r="I43" s="90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</row>
    <row r="44" spans="1:25" ht="12" customHeight="1">
      <c r="A44" s="87"/>
      <c r="B44" s="87"/>
      <c r="C44" s="87"/>
      <c r="D44" s="87"/>
      <c r="E44" s="87"/>
      <c r="F44" s="87"/>
      <c r="G44" s="88"/>
      <c r="H44" s="89"/>
      <c r="I44" s="90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  <c r="W44" s="87"/>
      <c r="X44" s="87"/>
      <c r="Y44" s="87"/>
    </row>
    <row r="45" spans="1:25" ht="12" customHeight="1">
      <c r="A45" s="87"/>
      <c r="B45" s="87"/>
      <c r="C45" s="87"/>
      <c r="D45" s="87"/>
      <c r="E45" s="87"/>
      <c r="F45" s="87"/>
      <c r="G45" s="88"/>
      <c r="H45" s="89"/>
      <c r="I45" s="90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</row>
    <row r="46" spans="1:25" ht="70.95" customHeight="1">
      <c r="A46" s="101" t="s">
        <v>127</v>
      </c>
      <c r="B46" s="93"/>
      <c r="C46" s="87"/>
      <c r="D46" s="87"/>
      <c r="E46" s="87"/>
      <c r="F46" s="87"/>
      <c r="G46" s="88"/>
      <c r="H46" s="89"/>
      <c r="I46" s="90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</row>
    <row r="47" spans="1:25" ht="25.95" customHeight="1">
      <c r="A47" s="94" t="s">
        <v>128</v>
      </c>
      <c r="B47" s="95">
        <f>COUNTA('Entrée des observations'!S5:S34)</f>
        <v>0</v>
      </c>
      <c r="C47" s="87"/>
      <c r="D47" s="87"/>
      <c r="E47" s="87"/>
      <c r="F47" s="87"/>
      <c r="G47" s="88"/>
      <c r="H47" s="89"/>
      <c r="I47" s="90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  <c r="W47" s="87"/>
      <c r="X47" s="87"/>
      <c r="Y47" s="87"/>
    </row>
    <row r="48" spans="1:25" ht="25.95" customHeight="1">
      <c r="A48" s="94" t="s">
        <v>129</v>
      </c>
      <c r="B48" s="95">
        <f>COUNTA('Entrée des observations'!T5:T34)</f>
        <v>0</v>
      </c>
      <c r="C48" s="87"/>
      <c r="D48" s="87"/>
      <c r="E48" s="87"/>
      <c r="F48" s="87"/>
      <c r="G48" s="88"/>
      <c r="H48" s="89"/>
      <c r="I48" s="90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  <c r="W48" s="87"/>
      <c r="X48" s="87"/>
      <c r="Y48" s="87"/>
    </row>
    <row r="49" spans="1:25" ht="25.95" customHeight="1">
      <c r="A49" s="94" t="s">
        <v>107</v>
      </c>
      <c r="B49" s="95">
        <f>COUNTA('Entrée des observations'!U5:U34)</f>
        <v>0</v>
      </c>
      <c r="C49" s="87"/>
      <c r="D49" s="87"/>
      <c r="E49" s="87"/>
      <c r="F49" s="87"/>
      <c r="G49" s="88"/>
      <c r="H49" s="89"/>
      <c r="I49" s="90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</row>
    <row r="50" spans="1:25" ht="25.95" customHeight="1">
      <c r="A50" s="94" t="s">
        <v>110</v>
      </c>
      <c r="B50" s="95">
        <f>COUNTA('Entrée des observations'!V5:V34)</f>
        <v>0</v>
      </c>
      <c r="C50" s="87"/>
      <c r="D50" s="87"/>
      <c r="E50" s="87"/>
      <c r="F50" s="87"/>
      <c r="G50" s="88"/>
      <c r="H50" s="89"/>
      <c r="I50" s="90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</row>
    <row r="51" spans="1:25" ht="25.95" customHeight="1">
      <c r="A51" s="94" t="s">
        <v>105</v>
      </c>
      <c r="B51" s="95">
        <f>COUNTA('Entrée des observations'!W5:W34)</f>
        <v>0</v>
      </c>
      <c r="C51" s="87"/>
      <c r="D51" s="87"/>
      <c r="E51" s="87"/>
      <c r="F51" s="87"/>
      <c r="G51" s="88"/>
      <c r="H51" s="89"/>
      <c r="I51" s="90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</row>
    <row r="52" spans="1:25" ht="25.95" customHeight="1">
      <c r="A52" s="94" t="s">
        <v>130</v>
      </c>
      <c r="B52" s="95">
        <f>COUNTA('Entrée des observations'!X5:X34)</f>
        <v>0</v>
      </c>
      <c r="C52" s="87"/>
      <c r="D52" s="87"/>
      <c r="E52" s="87"/>
      <c r="F52" s="87"/>
      <c r="G52" s="88"/>
      <c r="H52" s="89"/>
      <c r="I52" s="90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</row>
    <row r="53" spans="1:25" ht="25.95" customHeight="1">
      <c r="A53" s="94" t="s">
        <v>131</v>
      </c>
      <c r="B53" s="95">
        <f>COUNTA('Entrée des observations'!Y5:Y34)</f>
        <v>0</v>
      </c>
      <c r="C53" s="87"/>
      <c r="D53" s="87"/>
      <c r="E53" s="87"/>
      <c r="F53" s="87"/>
      <c r="G53" s="88"/>
      <c r="H53" s="89"/>
      <c r="I53" s="90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</row>
    <row r="54" spans="1:25" ht="25.95" customHeight="1">
      <c r="A54" s="94" t="s">
        <v>132</v>
      </c>
      <c r="B54" s="95">
        <f>COUNTA('Entrée des observations'!Z5:Z34)</f>
        <v>0</v>
      </c>
      <c r="C54" s="87"/>
      <c r="D54" s="87"/>
      <c r="E54" s="87"/>
      <c r="F54" s="87"/>
      <c r="G54" s="88"/>
      <c r="H54" s="89"/>
      <c r="I54" s="90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</row>
    <row r="55" spans="1:25" ht="25.95" customHeight="1">
      <c r="A55" s="94" t="s">
        <v>133</v>
      </c>
      <c r="B55" s="95">
        <f>COUNTA('Entrée des observations'!AA5:AA34)</f>
        <v>0</v>
      </c>
      <c r="C55" s="87"/>
      <c r="D55" s="87"/>
      <c r="E55" s="87"/>
      <c r="F55" s="87"/>
      <c r="G55" s="88"/>
      <c r="H55" s="89"/>
      <c r="I55" s="90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</row>
    <row r="56" spans="1:25" ht="25.95" customHeight="1">
      <c r="A56" s="94" t="s">
        <v>134</v>
      </c>
      <c r="B56" s="95">
        <f>COUNTA('Entrée des observations'!AB5:AB34)</f>
        <v>0</v>
      </c>
      <c r="C56" s="87"/>
      <c r="D56" s="87"/>
      <c r="E56" s="87"/>
      <c r="F56" s="87"/>
      <c r="G56" s="88"/>
      <c r="H56" s="89"/>
      <c r="I56" s="90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  <c r="U56" s="87"/>
      <c r="V56" s="87"/>
      <c r="W56" s="87"/>
      <c r="X56" s="87"/>
      <c r="Y56" s="87"/>
    </row>
    <row r="57" spans="1:25" ht="25.95" customHeight="1">
      <c r="A57" s="94" t="s">
        <v>135</v>
      </c>
      <c r="B57" s="95">
        <f>COUNTA('Entrée des observations'!AC5:AC34)</f>
        <v>0</v>
      </c>
      <c r="C57" s="87"/>
      <c r="D57" s="87"/>
      <c r="E57" s="87"/>
      <c r="F57" s="87"/>
      <c r="G57" s="88"/>
      <c r="H57" s="89"/>
      <c r="I57" s="90"/>
      <c r="J57" s="87"/>
      <c r="K57" s="87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</row>
    <row r="58" spans="1:25" ht="25.95" customHeight="1">
      <c r="A58" s="94" t="s">
        <v>109</v>
      </c>
      <c r="B58" s="95">
        <f>COUNTA('Entrée des observations'!AD5:AD34)</f>
        <v>0</v>
      </c>
      <c r="C58" s="87"/>
      <c r="D58" s="87"/>
      <c r="E58" s="87"/>
      <c r="F58" s="87"/>
      <c r="G58" s="88"/>
      <c r="H58" s="89"/>
      <c r="I58" s="90"/>
      <c r="J58" s="87"/>
      <c r="K58" s="87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</row>
    <row r="59" spans="1:25" ht="25.95" customHeight="1">
      <c r="A59" s="94" t="s">
        <v>108</v>
      </c>
      <c r="B59" s="95">
        <f>COUNTA('Entrée des observations'!AE5:AE34)</f>
        <v>0</v>
      </c>
      <c r="C59" s="87"/>
      <c r="D59" s="87"/>
      <c r="E59" s="87"/>
      <c r="F59" s="87"/>
      <c r="G59" s="88"/>
      <c r="H59" s="89"/>
      <c r="I59" s="90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</row>
    <row r="60" spans="1:25" ht="34.950000000000003" customHeight="1">
      <c r="A60" s="94" t="s">
        <v>136</v>
      </c>
      <c r="B60" s="95">
        <f>COUNTA('Entrée des observations'!AF5:AF34)</f>
        <v>0</v>
      </c>
      <c r="C60" s="87"/>
      <c r="D60" s="87"/>
      <c r="E60" s="87"/>
      <c r="F60" s="87"/>
      <c r="G60" s="88"/>
      <c r="H60" s="89"/>
      <c r="I60" s="90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7"/>
    </row>
    <row r="61" spans="1:25" ht="12" customHeight="1">
      <c r="A61" s="87"/>
      <c r="B61" s="87"/>
      <c r="C61" s="87"/>
      <c r="D61" s="87"/>
      <c r="E61" s="87"/>
      <c r="F61" s="87"/>
      <c r="G61" s="88"/>
      <c r="H61" s="89"/>
      <c r="I61" s="90"/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7"/>
    </row>
    <row r="62" spans="1:25" ht="12" customHeight="1">
      <c r="A62" s="87"/>
      <c r="B62" s="87"/>
      <c r="C62" s="87"/>
      <c r="D62" s="87"/>
      <c r="E62" s="87"/>
      <c r="F62" s="87"/>
      <c r="G62" s="88"/>
      <c r="H62" s="89"/>
      <c r="I62" s="90"/>
      <c r="J62" s="87"/>
      <c r="K62" s="87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  <c r="W62" s="87"/>
      <c r="X62" s="87"/>
      <c r="Y62" s="87"/>
    </row>
    <row r="63" spans="1:25" ht="12" customHeight="1">
      <c r="A63" s="87"/>
      <c r="B63" s="87"/>
      <c r="C63" s="87"/>
      <c r="D63" s="87"/>
      <c r="E63" s="87"/>
      <c r="F63" s="87"/>
      <c r="G63" s="88"/>
      <c r="H63" s="89"/>
      <c r="I63" s="90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  <c r="W63" s="87"/>
      <c r="X63" s="87"/>
      <c r="Y63" s="87"/>
    </row>
    <row r="64" spans="1:25" ht="12" customHeight="1">
      <c r="A64" s="87"/>
      <c r="B64" s="87"/>
      <c r="C64" s="87"/>
      <c r="D64" s="87"/>
      <c r="E64" s="87"/>
      <c r="F64" s="87"/>
      <c r="G64" s="88"/>
      <c r="H64" s="89"/>
      <c r="I64" s="90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7"/>
      <c r="X64" s="87"/>
      <c r="Y64" s="87"/>
    </row>
    <row r="65" spans="1:25" ht="12" customHeight="1">
      <c r="A65" s="87"/>
      <c r="B65" s="87"/>
      <c r="C65" s="87"/>
      <c r="D65" s="87"/>
      <c r="E65" s="87"/>
      <c r="F65" s="87"/>
      <c r="G65" s="88"/>
      <c r="H65" s="89"/>
      <c r="I65" s="90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  <c r="W65" s="87"/>
      <c r="X65" s="87"/>
      <c r="Y65" s="87"/>
    </row>
    <row r="66" spans="1:25" ht="12" customHeight="1">
      <c r="A66" s="87"/>
      <c r="B66" s="87"/>
      <c r="C66" s="87"/>
      <c r="D66" s="87"/>
      <c r="E66" s="87"/>
      <c r="F66" s="87"/>
      <c r="G66" s="88"/>
      <c r="H66" s="89"/>
      <c r="I66" s="90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  <c r="U66" s="87"/>
      <c r="V66" s="87"/>
      <c r="W66" s="87"/>
      <c r="X66" s="87"/>
      <c r="Y66" s="87"/>
    </row>
    <row r="67" spans="1:25" ht="12" customHeight="1">
      <c r="A67" s="87"/>
      <c r="B67" s="87"/>
      <c r="C67" s="87"/>
      <c r="D67" s="87"/>
      <c r="E67" s="87"/>
      <c r="F67" s="87"/>
      <c r="G67" s="88"/>
      <c r="H67" s="89"/>
      <c r="I67" s="90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  <c r="W67" s="87"/>
      <c r="X67" s="87"/>
      <c r="Y67" s="87"/>
    </row>
    <row r="68" spans="1:25" ht="12" customHeight="1">
      <c r="A68" s="87"/>
      <c r="B68" s="87"/>
      <c r="C68" s="87"/>
      <c r="D68" s="87"/>
      <c r="E68" s="87"/>
      <c r="F68" s="87"/>
      <c r="G68" s="88"/>
      <c r="H68" s="89"/>
      <c r="I68" s="90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  <c r="W68" s="87"/>
      <c r="X68" s="87"/>
      <c r="Y68" s="87"/>
    </row>
    <row r="69" spans="1:25" ht="12" customHeight="1">
      <c r="A69" s="87"/>
      <c r="B69" s="87"/>
      <c r="C69" s="87"/>
      <c r="D69" s="87"/>
      <c r="E69" s="87"/>
      <c r="F69" s="87"/>
      <c r="G69" s="88"/>
      <c r="H69" s="89"/>
      <c r="I69" s="90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7"/>
    </row>
    <row r="70" spans="1:25" ht="12" customHeight="1">
      <c r="A70" s="87"/>
      <c r="B70" s="87"/>
      <c r="C70" s="87"/>
      <c r="D70" s="87"/>
      <c r="E70" s="87"/>
      <c r="F70" s="87"/>
      <c r="G70" s="88"/>
      <c r="H70" s="89"/>
      <c r="I70" s="90"/>
      <c r="J70" s="87"/>
      <c r="K70" s="87"/>
      <c r="L70" s="87"/>
      <c r="M70" s="87"/>
      <c r="N70" s="87"/>
      <c r="O70" s="87"/>
      <c r="P70" s="87"/>
      <c r="Q70" s="87"/>
      <c r="R70" s="87"/>
      <c r="S70" s="87"/>
      <c r="T70" s="87"/>
      <c r="U70" s="87"/>
      <c r="V70" s="87"/>
      <c r="W70" s="87"/>
      <c r="X70" s="87"/>
      <c r="Y70" s="87"/>
    </row>
    <row r="71" spans="1:25" ht="12" customHeight="1">
      <c r="A71" s="87"/>
      <c r="B71" s="87"/>
      <c r="C71" s="87"/>
      <c r="D71" s="87"/>
      <c r="E71" s="87"/>
      <c r="F71" s="87"/>
      <c r="G71" s="88"/>
      <c r="H71" s="89"/>
      <c r="I71" s="90"/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  <c r="W71" s="87"/>
      <c r="X71" s="87"/>
      <c r="Y71" s="87"/>
    </row>
    <row r="72" spans="1:25" ht="12" customHeight="1">
      <c r="A72" s="87"/>
      <c r="B72" s="87"/>
      <c r="C72" s="87"/>
      <c r="D72" s="87"/>
      <c r="E72" s="87"/>
      <c r="F72" s="87"/>
      <c r="G72" s="88"/>
      <c r="H72" s="89"/>
      <c r="I72" s="90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  <c r="W72" s="87"/>
      <c r="X72" s="87"/>
      <c r="Y72" s="87"/>
    </row>
    <row r="73" spans="1:25" ht="12" customHeight="1">
      <c r="A73" s="87"/>
      <c r="B73" s="87"/>
      <c r="C73" s="87"/>
      <c r="D73" s="87"/>
      <c r="E73" s="87"/>
      <c r="F73" s="87"/>
      <c r="G73" s="88"/>
      <c r="H73" s="89"/>
      <c r="I73" s="90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  <c r="W73" s="87"/>
      <c r="X73" s="87"/>
      <c r="Y73" s="87"/>
    </row>
    <row r="74" spans="1:25" ht="12" customHeight="1">
      <c r="A74" s="87"/>
      <c r="B74" s="87"/>
      <c r="C74" s="87"/>
      <c r="D74" s="87"/>
      <c r="E74" s="87"/>
      <c r="F74" s="87"/>
      <c r="G74" s="88"/>
      <c r="H74" s="89"/>
      <c r="I74" s="90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  <c r="W74" s="87"/>
      <c r="X74" s="87"/>
      <c r="Y74" s="87"/>
    </row>
    <row r="75" spans="1:25" ht="12" customHeight="1">
      <c r="A75" s="87"/>
      <c r="B75" s="87"/>
      <c r="C75" s="87"/>
      <c r="D75" s="87"/>
      <c r="E75" s="87"/>
      <c r="F75" s="87"/>
      <c r="G75" s="88"/>
      <c r="H75" s="89"/>
      <c r="I75" s="90"/>
      <c r="J75" s="87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  <c r="W75" s="87"/>
      <c r="X75" s="87"/>
      <c r="Y75" s="87"/>
    </row>
    <row r="76" spans="1:25" ht="12" customHeight="1">
      <c r="A76" s="87"/>
      <c r="B76" s="87"/>
      <c r="C76" s="87"/>
      <c r="D76" s="87"/>
      <c r="E76" s="87"/>
      <c r="F76" s="87"/>
      <c r="G76" s="88"/>
      <c r="H76" s="89"/>
      <c r="I76" s="90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7"/>
      <c r="X76" s="87"/>
      <c r="Y76" s="87"/>
    </row>
    <row r="77" spans="1:25" ht="12" customHeight="1">
      <c r="A77" s="87"/>
      <c r="B77" s="87"/>
      <c r="C77" s="87"/>
      <c r="D77" s="87"/>
      <c r="E77" s="87"/>
      <c r="F77" s="87"/>
      <c r="G77" s="88"/>
      <c r="H77" s="89"/>
      <c r="I77" s="90"/>
      <c r="J77" s="87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  <c r="W77" s="87"/>
      <c r="X77" s="87"/>
      <c r="Y77" s="87"/>
    </row>
    <row r="78" spans="1:25" ht="12" customHeight="1">
      <c r="A78" s="87"/>
      <c r="B78" s="87"/>
      <c r="C78" s="87"/>
      <c r="D78" s="87"/>
      <c r="E78" s="87"/>
      <c r="F78" s="87"/>
      <c r="G78" s="88"/>
      <c r="H78" s="89"/>
      <c r="I78" s="90"/>
      <c r="J78" s="87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7"/>
      <c r="X78" s="87"/>
      <c r="Y78" s="87"/>
    </row>
    <row r="79" spans="1:25" ht="12" customHeight="1">
      <c r="A79" s="87"/>
      <c r="B79" s="87"/>
      <c r="C79" s="87"/>
      <c r="D79" s="87"/>
      <c r="E79" s="87"/>
      <c r="F79" s="87"/>
      <c r="G79" s="88"/>
      <c r="H79" s="89"/>
      <c r="I79" s="90"/>
      <c r="J79" s="87"/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  <c r="W79" s="87"/>
      <c r="X79" s="87"/>
      <c r="Y79" s="87"/>
    </row>
    <row r="80" spans="1:25" ht="12" customHeight="1">
      <c r="A80" s="87"/>
      <c r="B80" s="87"/>
      <c r="C80" s="87"/>
      <c r="D80" s="87"/>
      <c r="E80" s="87"/>
      <c r="F80" s="87"/>
      <c r="G80" s="88"/>
      <c r="H80" s="89"/>
      <c r="I80" s="90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  <c r="W80" s="87"/>
      <c r="X80" s="87"/>
      <c r="Y80" s="87"/>
    </row>
    <row r="81" spans="1:25" ht="12" customHeight="1">
      <c r="A81" s="87"/>
      <c r="B81" s="87"/>
      <c r="C81" s="87"/>
      <c r="D81" s="87"/>
      <c r="E81" s="87"/>
      <c r="F81" s="87"/>
      <c r="G81" s="88"/>
      <c r="H81" s="89"/>
      <c r="I81" s="90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  <c r="W81" s="87"/>
      <c r="X81" s="87"/>
      <c r="Y81" s="87"/>
    </row>
    <row r="82" spans="1:25" ht="12" customHeight="1">
      <c r="A82" s="87"/>
      <c r="B82" s="87"/>
      <c r="C82" s="87"/>
      <c r="D82" s="87"/>
      <c r="E82" s="87"/>
      <c r="F82" s="87"/>
      <c r="G82" s="88"/>
      <c r="H82" s="89"/>
      <c r="I82" s="90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  <c r="W82" s="87"/>
      <c r="X82" s="87"/>
      <c r="Y82" s="87"/>
    </row>
    <row r="83" spans="1:25" ht="12" customHeight="1">
      <c r="A83" s="87"/>
      <c r="B83" s="87"/>
      <c r="C83" s="87"/>
      <c r="D83" s="87"/>
      <c r="E83" s="87"/>
      <c r="F83" s="87"/>
      <c r="G83" s="88"/>
      <c r="H83" s="89"/>
      <c r="I83" s="90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  <c r="W83" s="87"/>
      <c r="X83" s="87"/>
      <c r="Y83" s="87"/>
    </row>
    <row r="84" spans="1:25" ht="12" customHeight="1">
      <c r="A84" s="87"/>
      <c r="B84" s="87"/>
      <c r="C84" s="87"/>
      <c r="D84" s="87"/>
      <c r="E84" s="87"/>
      <c r="F84" s="87"/>
      <c r="G84" s="88"/>
      <c r="H84" s="89"/>
      <c r="I84" s="90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  <c r="W84" s="87"/>
      <c r="X84" s="87"/>
      <c r="Y84" s="87"/>
    </row>
    <row r="85" spans="1:25" ht="12" customHeight="1">
      <c r="A85" s="87"/>
      <c r="B85" s="87"/>
      <c r="C85" s="87"/>
      <c r="D85" s="87"/>
      <c r="E85" s="87"/>
      <c r="F85" s="87"/>
      <c r="G85" s="88"/>
      <c r="H85" s="89"/>
      <c r="I85" s="90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  <c r="W85" s="87"/>
      <c r="X85" s="87"/>
      <c r="Y85" s="87"/>
    </row>
    <row r="86" spans="1:25" ht="12" customHeight="1">
      <c r="A86" s="87"/>
      <c r="B86" s="87"/>
      <c r="C86" s="87"/>
      <c r="D86" s="87"/>
      <c r="E86" s="87"/>
      <c r="F86" s="87"/>
      <c r="G86" s="88"/>
      <c r="H86" s="89"/>
      <c r="I86" s="90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  <c r="W86" s="87"/>
      <c r="X86" s="87"/>
      <c r="Y86" s="87"/>
    </row>
    <row r="87" spans="1:25" ht="12" customHeight="1">
      <c r="A87" s="87"/>
      <c r="B87" s="87"/>
      <c r="C87" s="87"/>
      <c r="D87" s="87"/>
      <c r="E87" s="87"/>
      <c r="F87" s="87"/>
      <c r="G87" s="88"/>
      <c r="H87" s="89"/>
      <c r="I87" s="90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  <c r="W87" s="87"/>
      <c r="X87" s="87"/>
      <c r="Y87" s="87"/>
    </row>
    <row r="88" spans="1:25" ht="12" customHeight="1">
      <c r="A88" s="87"/>
      <c r="B88" s="87"/>
      <c r="C88" s="87"/>
      <c r="D88" s="87"/>
      <c r="E88" s="87"/>
      <c r="F88" s="87"/>
      <c r="G88" s="88"/>
      <c r="H88" s="89"/>
      <c r="I88" s="90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  <c r="W88" s="87"/>
      <c r="X88" s="87"/>
      <c r="Y88" s="87"/>
    </row>
    <row r="89" spans="1:25" ht="12" customHeight="1">
      <c r="A89" s="87"/>
      <c r="B89" s="87"/>
      <c r="C89" s="87"/>
      <c r="D89" s="87"/>
      <c r="E89" s="87"/>
      <c r="F89" s="87"/>
      <c r="G89" s="88"/>
      <c r="H89" s="89"/>
      <c r="I89" s="90"/>
      <c r="J89" s="87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  <c r="W89" s="87"/>
      <c r="X89" s="87"/>
      <c r="Y89" s="87"/>
    </row>
    <row r="90" spans="1:25" ht="12" customHeight="1">
      <c r="A90" s="87"/>
      <c r="B90" s="87"/>
      <c r="C90" s="87"/>
      <c r="D90" s="87"/>
      <c r="E90" s="87"/>
      <c r="F90" s="87"/>
      <c r="G90" s="88"/>
      <c r="H90" s="89"/>
      <c r="I90" s="90"/>
      <c r="J90" s="87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  <c r="W90" s="87"/>
      <c r="X90" s="87"/>
      <c r="Y90" s="87"/>
    </row>
    <row r="91" spans="1:25" ht="12" customHeight="1">
      <c r="A91" s="87"/>
      <c r="B91" s="87"/>
      <c r="C91" s="87"/>
      <c r="D91" s="87"/>
      <c r="E91" s="87"/>
      <c r="F91" s="87"/>
      <c r="G91" s="88"/>
      <c r="H91" s="89"/>
      <c r="I91" s="90"/>
      <c r="J91" s="87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  <c r="W91" s="87"/>
      <c r="X91" s="87"/>
      <c r="Y91" s="87"/>
    </row>
    <row r="92" spans="1:25" ht="12" customHeight="1">
      <c r="A92" s="87"/>
      <c r="B92" s="87"/>
      <c r="C92" s="87"/>
      <c r="D92" s="87"/>
      <c r="E92" s="87"/>
      <c r="F92" s="87"/>
      <c r="G92" s="88"/>
      <c r="H92" s="89"/>
      <c r="I92" s="90"/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  <c r="W92" s="87"/>
      <c r="X92" s="87"/>
      <c r="Y92" s="87"/>
    </row>
    <row r="93" spans="1:25" ht="12" customHeight="1">
      <c r="A93" s="87"/>
      <c r="B93" s="87"/>
      <c r="C93" s="87"/>
      <c r="D93" s="87"/>
      <c r="E93" s="87"/>
      <c r="F93" s="87"/>
      <c r="G93" s="88"/>
      <c r="H93" s="89"/>
      <c r="I93" s="90"/>
      <c r="J93" s="87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  <c r="W93" s="87"/>
      <c r="X93" s="87"/>
      <c r="Y93" s="87"/>
    </row>
    <row r="94" spans="1:25" ht="12" customHeight="1">
      <c r="A94" s="87"/>
      <c r="B94" s="87"/>
      <c r="C94" s="87"/>
      <c r="D94" s="87"/>
      <c r="E94" s="87"/>
      <c r="F94" s="87"/>
      <c r="G94" s="88"/>
      <c r="H94" s="89"/>
      <c r="I94" s="90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  <c r="W94" s="87"/>
      <c r="X94" s="87"/>
      <c r="Y94" s="87"/>
    </row>
    <row r="95" spans="1:25" ht="12" customHeight="1">
      <c r="A95" s="87"/>
      <c r="B95" s="87"/>
      <c r="C95" s="87"/>
      <c r="D95" s="87"/>
      <c r="E95" s="87"/>
      <c r="F95" s="87"/>
      <c r="G95" s="88"/>
      <c r="H95" s="89"/>
      <c r="I95" s="90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  <c r="W95" s="87"/>
      <c r="X95" s="87"/>
      <c r="Y95" s="87"/>
    </row>
    <row r="96" spans="1:25" ht="12" customHeight="1">
      <c r="A96" s="87"/>
      <c r="B96" s="87"/>
      <c r="C96" s="87"/>
      <c r="D96" s="87"/>
      <c r="E96" s="87"/>
      <c r="F96" s="87"/>
      <c r="G96" s="88"/>
      <c r="H96" s="89"/>
      <c r="I96" s="90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  <c r="W96" s="87"/>
      <c r="X96" s="87"/>
      <c r="Y96" s="87"/>
    </row>
    <row r="97" spans="1:25" ht="12" customHeight="1">
      <c r="A97" s="87"/>
      <c r="B97" s="87"/>
      <c r="C97" s="87"/>
      <c r="D97" s="87"/>
      <c r="E97" s="87"/>
      <c r="F97" s="87"/>
      <c r="G97" s="88"/>
      <c r="H97" s="89"/>
      <c r="I97" s="90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  <c r="W97" s="87"/>
      <c r="X97" s="87"/>
      <c r="Y97" s="87"/>
    </row>
    <row r="98" spans="1:25" ht="12" customHeight="1">
      <c r="A98" s="87"/>
      <c r="B98" s="87"/>
      <c r="C98" s="87"/>
      <c r="D98" s="87"/>
      <c r="E98" s="87"/>
      <c r="F98" s="87"/>
      <c r="G98" s="88"/>
      <c r="H98" s="89"/>
      <c r="I98" s="90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  <c r="W98" s="87"/>
      <c r="X98" s="87"/>
      <c r="Y98" s="87"/>
    </row>
    <row r="99" spans="1:25" ht="12" customHeight="1">
      <c r="A99" s="87"/>
      <c r="B99" s="87"/>
      <c r="C99" s="87"/>
      <c r="D99" s="87"/>
      <c r="E99" s="87"/>
      <c r="F99" s="87"/>
      <c r="G99" s="88"/>
      <c r="H99" s="89"/>
      <c r="I99" s="90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  <c r="W99" s="87"/>
      <c r="X99" s="87"/>
      <c r="Y99" s="87"/>
    </row>
    <row r="100" spans="1:25" ht="12" customHeight="1">
      <c r="A100" s="87"/>
      <c r="B100" s="87"/>
      <c r="C100" s="87"/>
      <c r="D100" s="87"/>
      <c r="E100" s="87"/>
      <c r="F100" s="87"/>
      <c r="G100" s="88"/>
      <c r="H100" s="89"/>
      <c r="I100" s="90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  <c r="W100" s="87"/>
      <c r="X100" s="87"/>
      <c r="Y100" s="87"/>
    </row>
    <row r="101" spans="1:25" ht="12" customHeight="1">
      <c r="A101" s="87"/>
      <c r="B101" s="87"/>
      <c r="C101" s="87"/>
      <c r="D101" s="87"/>
      <c r="E101" s="87"/>
      <c r="F101" s="87"/>
      <c r="G101" s="88"/>
      <c r="H101" s="89"/>
      <c r="I101" s="90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  <c r="W101" s="87"/>
      <c r="X101" s="87"/>
      <c r="Y101" s="87"/>
    </row>
    <row r="102" spans="1:25" ht="12" customHeight="1">
      <c r="A102" s="87"/>
      <c r="B102" s="87"/>
      <c r="C102" s="87"/>
      <c r="D102" s="87"/>
      <c r="E102" s="87"/>
      <c r="F102" s="87"/>
      <c r="G102" s="88"/>
      <c r="H102" s="89"/>
      <c r="I102" s="90"/>
      <c r="J102" s="87"/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  <c r="W102" s="87"/>
      <c r="X102" s="87"/>
      <c r="Y102" s="87"/>
    </row>
    <row r="103" spans="1:25" ht="12" customHeight="1">
      <c r="A103" s="87"/>
      <c r="B103" s="87"/>
      <c r="C103" s="87"/>
      <c r="D103" s="87"/>
      <c r="E103" s="87"/>
      <c r="F103" s="87"/>
      <c r="G103" s="88"/>
      <c r="H103" s="89"/>
      <c r="I103" s="90"/>
      <c r="J103" s="87"/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  <c r="W103" s="87"/>
      <c r="X103" s="87"/>
      <c r="Y103" s="87"/>
    </row>
    <row r="104" spans="1:25" ht="12" customHeight="1">
      <c r="A104" s="87"/>
      <c r="B104" s="87"/>
      <c r="C104" s="87"/>
      <c r="D104" s="87"/>
      <c r="E104" s="87"/>
      <c r="F104" s="87"/>
      <c r="G104" s="88"/>
      <c r="H104" s="89"/>
      <c r="I104" s="90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  <c r="W104" s="87"/>
      <c r="X104" s="87"/>
      <c r="Y104" s="87"/>
    </row>
    <row r="105" spans="1:25" ht="12" customHeight="1">
      <c r="A105" s="87"/>
      <c r="B105" s="87"/>
      <c r="C105" s="87"/>
      <c r="D105" s="87"/>
      <c r="E105" s="87"/>
      <c r="F105" s="87"/>
      <c r="G105" s="88"/>
      <c r="H105" s="89"/>
      <c r="I105" s="90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  <c r="W105" s="87"/>
      <c r="X105" s="87"/>
      <c r="Y105" s="87"/>
    </row>
    <row r="106" spans="1:25" ht="12" customHeight="1">
      <c r="A106" s="87"/>
      <c r="B106" s="87"/>
      <c r="C106" s="87"/>
      <c r="D106" s="87"/>
      <c r="E106" s="87"/>
      <c r="F106" s="87"/>
      <c r="G106" s="88"/>
      <c r="H106" s="89"/>
      <c r="I106" s="90"/>
      <c r="J106" s="87"/>
      <c r="K106" s="87"/>
      <c r="L106" s="87"/>
      <c r="M106" s="87"/>
      <c r="N106" s="87"/>
      <c r="O106" s="87"/>
      <c r="P106" s="87"/>
      <c r="Q106" s="87"/>
      <c r="R106" s="87"/>
      <c r="S106" s="87"/>
      <c r="T106" s="87"/>
      <c r="U106" s="87"/>
      <c r="V106" s="87"/>
      <c r="W106" s="87"/>
      <c r="X106" s="87"/>
      <c r="Y106" s="87"/>
    </row>
    <row r="107" spans="1:25" ht="12" customHeight="1">
      <c r="A107" s="87"/>
      <c r="B107" s="87"/>
      <c r="C107" s="87"/>
      <c r="D107" s="87"/>
      <c r="E107" s="87"/>
      <c r="F107" s="87"/>
      <c r="G107" s="88"/>
      <c r="H107" s="89"/>
      <c r="I107" s="90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  <c r="U107" s="87"/>
      <c r="V107" s="87"/>
      <c r="W107" s="87"/>
      <c r="X107" s="87"/>
      <c r="Y107" s="87"/>
    </row>
    <row r="108" spans="1:25" ht="12" customHeight="1">
      <c r="A108" s="87"/>
      <c r="B108" s="87"/>
      <c r="C108" s="87"/>
      <c r="D108" s="87"/>
      <c r="E108" s="87"/>
      <c r="F108" s="87"/>
      <c r="G108" s="88"/>
      <c r="H108" s="89"/>
      <c r="I108" s="90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  <c r="U108" s="87"/>
      <c r="V108" s="87"/>
      <c r="W108" s="87"/>
      <c r="X108" s="87"/>
      <c r="Y108" s="87"/>
    </row>
    <row r="109" spans="1:25" ht="12" customHeight="1">
      <c r="A109" s="87"/>
      <c r="B109" s="87"/>
      <c r="C109" s="87"/>
      <c r="D109" s="87"/>
      <c r="E109" s="87"/>
      <c r="F109" s="87"/>
      <c r="G109" s="88"/>
      <c r="H109" s="89"/>
      <c r="I109" s="90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  <c r="U109" s="87"/>
      <c r="V109" s="87"/>
      <c r="W109" s="87"/>
      <c r="X109" s="87"/>
      <c r="Y109" s="87"/>
    </row>
    <row r="110" spans="1:25" ht="12" customHeight="1">
      <c r="A110" s="87"/>
      <c r="B110" s="87"/>
      <c r="C110" s="87"/>
      <c r="D110" s="87"/>
      <c r="E110" s="87"/>
      <c r="F110" s="87"/>
      <c r="G110" s="88"/>
      <c r="H110" s="89"/>
      <c r="I110" s="90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  <c r="U110" s="87"/>
      <c r="V110" s="87"/>
      <c r="W110" s="87"/>
      <c r="X110" s="87"/>
      <c r="Y110" s="87"/>
    </row>
    <row r="111" spans="1:25" ht="12" customHeight="1">
      <c r="A111" s="87"/>
      <c r="B111" s="87"/>
      <c r="C111" s="87"/>
      <c r="D111" s="87"/>
      <c r="E111" s="87"/>
      <c r="F111" s="87"/>
      <c r="G111" s="88"/>
      <c r="H111" s="89"/>
      <c r="I111" s="90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  <c r="U111" s="87"/>
      <c r="V111" s="87"/>
      <c r="W111" s="87"/>
      <c r="X111" s="87"/>
      <c r="Y111" s="87"/>
    </row>
    <row r="112" spans="1:25" ht="12" customHeight="1">
      <c r="A112" s="87"/>
      <c r="B112" s="87"/>
      <c r="C112" s="87"/>
      <c r="D112" s="87"/>
      <c r="E112" s="87"/>
      <c r="F112" s="87"/>
      <c r="G112" s="88"/>
      <c r="H112" s="89"/>
      <c r="I112" s="90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  <c r="W112" s="87"/>
      <c r="X112" s="87"/>
      <c r="Y112" s="87"/>
    </row>
    <row r="113" spans="1:25" ht="12" customHeight="1">
      <c r="A113" s="87"/>
      <c r="B113" s="87"/>
      <c r="C113" s="87"/>
      <c r="D113" s="87"/>
      <c r="E113" s="87"/>
      <c r="F113" s="87"/>
      <c r="G113" s="88"/>
      <c r="H113" s="89"/>
      <c r="I113" s="90"/>
      <c r="J113" s="87"/>
      <c r="K113" s="87"/>
      <c r="L113" s="87"/>
      <c r="M113" s="87"/>
      <c r="N113" s="87"/>
      <c r="O113" s="87"/>
      <c r="P113" s="87"/>
      <c r="Q113" s="87"/>
      <c r="R113" s="87"/>
      <c r="S113" s="87"/>
      <c r="T113" s="87"/>
      <c r="U113" s="87"/>
      <c r="V113" s="87"/>
      <c r="W113" s="87"/>
      <c r="X113" s="87"/>
      <c r="Y113" s="87"/>
    </row>
    <row r="114" spans="1:25" ht="12" customHeight="1">
      <c r="A114" s="87"/>
      <c r="B114" s="87"/>
      <c r="C114" s="87"/>
      <c r="D114" s="87"/>
      <c r="E114" s="87"/>
      <c r="F114" s="87"/>
      <c r="G114" s="88"/>
      <c r="H114" s="89"/>
      <c r="I114" s="90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  <c r="W114" s="87"/>
      <c r="X114" s="87"/>
      <c r="Y114" s="87"/>
    </row>
    <row r="115" spans="1:25" ht="12" customHeight="1">
      <c r="A115" s="87"/>
      <c r="B115" s="87"/>
      <c r="C115" s="87"/>
      <c r="D115" s="87"/>
      <c r="E115" s="87"/>
      <c r="F115" s="87"/>
      <c r="G115" s="88"/>
      <c r="H115" s="89"/>
      <c r="I115" s="90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  <c r="W115" s="87"/>
      <c r="X115" s="87"/>
      <c r="Y115" s="87"/>
    </row>
    <row r="116" spans="1:25" ht="12" customHeight="1">
      <c r="A116" s="87"/>
      <c r="B116" s="87"/>
      <c r="C116" s="87"/>
      <c r="D116" s="87"/>
      <c r="E116" s="87"/>
      <c r="F116" s="87"/>
      <c r="G116" s="88"/>
      <c r="H116" s="89"/>
      <c r="I116" s="90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  <c r="W116" s="87"/>
      <c r="X116" s="87"/>
      <c r="Y116" s="87"/>
    </row>
    <row r="117" spans="1:25" ht="12" customHeight="1">
      <c r="A117" s="87"/>
      <c r="B117" s="87"/>
      <c r="C117" s="87"/>
      <c r="D117" s="87"/>
      <c r="E117" s="87"/>
      <c r="F117" s="87"/>
      <c r="G117" s="88"/>
      <c r="H117" s="89"/>
      <c r="I117" s="90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  <c r="W117" s="87"/>
      <c r="X117" s="87"/>
      <c r="Y117" s="87"/>
    </row>
    <row r="118" spans="1:25" ht="12" customHeight="1">
      <c r="A118" s="87"/>
      <c r="B118" s="87"/>
      <c r="C118" s="87"/>
      <c r="D118" s="87"/>
      <c r="E118" s="87"/>
      <c r="F118" s="87"/>
      <c r="G118" s="88"/>
      <c r="H118" s="89"/>
      <c r="I118" s="90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  <c r="W118" s="87"/>
      <c r="X118" s="87"/>
      <c r="Y118" s="87"/>
    </row>
    <row r="119" spans="1:25" ht="12" customHeight="1">
      <c r="A119" s="87"/>
      <c r="B119" s="87"/>
      <c r="C119" s="87"/>
      <c r="D119" s="87"/>
      <c r="E119" s="87"/>
      <c r="F119" s="87"/>
      <c r="G119" s="88"/>
      <c r="H119" s="89"/>
      <c r="I119" s="90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  <c r="W119" s="87"/>
      <c r="X119" s="87"/>
      <c r="Y119" s="87"/>
    </row>
    <row r="120" spans="1:25" ht="12" customHeight="1">
      <c r="A120" s="87"/>
      <c r="B120" s="87"/>
      <c r="C120" s="87"/>
      <c r="D120" s="87"/>
      <c r="E120" s="87"/>
      <c r="F120" s="87"/>
      <c r="G120" s="88"/>
      <c r="H120" s="89"/>
      <c r="I120" s="90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  <c r="W120" s="87"/>
      <c r="X120" s="87"/>
      <c r="Y120" s="87"/>
    </row>
    <row r="121" spans="1:25" ht="12" customHeight="1">
      <c r="A121" s="87"/>
      <c r="B121" s="87"/>
      <c r="C121" s="87"/>
      <c r="D121" s="87"/>
      <c r="E121" s="87"/>
      <c r="F121" s="87"/>
      <c r="G121" s="88"/>
      <c r="H121" s="89"/>
      <c r="I121" s="90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  <c r="W121" s="87"/>
      <c r="X121" s="87"/>
      <c r="Y121" s="87"/>
    </row>
    <row r="122" spans="1:25" ht="12" customHeight="1">
      <c r="A122" s="87"/>
      <c r="B122" s="87"/>
      <c r="C122" s="87"/>
      <c r="D122" s="87"/>
      <c r="E122" s="87"/>
      <c r="F122" s="87"/>
      <c r="G122" s="88"/>
      <c r="H122" s="89"/>
      <c r="I122" s="90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  <c r="W122" s="87"/>
      <c r="X122" s="87"/>
      <c r="Y122" s="87"/>
    </row>
    <row r="123" spans="1:25" ht="12" customHeight="1">
      <c r="A123" s="87"/>
      <c r="B123" s="87"/>
      <c r="C123" s="87"/>
      <c r="D123" s="87"/>
      <c r="E123" s="87"/>
      <c r="F123" s="87"/>
      <c r="G123" s="88"/>
      <c r="H123" s="89"/>
      <c r="I123" s="90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  <c r="W123" s="87"/>
      <c r="X123" s="87"/>
      <c r="Y123" s="87"/>
    </row>
    <row r="124" spans="1:25" ht="12" customHeight="1">
      <c r="A124" s="87"/>
      <c r="B124" s="87"/>
      <c r="C124" s="87"/>
      <c r="D124" s="87"/>
      <c r="E124" s="87"/>
      <c r="F124" s="87"/>
      <c r="G124" s="88"/>
      <c r="H124" s="89"/>
      <c r="I124" s="90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  <c r="W124" s="87"/>
      <c r="X124" s="87"/>
      <c r="Y124" s="87"/>
    </row>
    <row r="125" spans="1:25" ht="12" customHeight="1">
      <c r="A125" s="87"/>
      <c r="B125" s="87"/>
      <c r="C125" s="87"/>
      <c r="D125" s="87"/>
      <c r="E125" s="87"/>
      <c r="F125" s="87"/>
      <c r="G125" s="88"/>
      <c r="H125" s="89"/>
      <c r="I125" s="90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  <c r="W125" s="87"/>
      <c r="X125" s="87"/>
      <c r="Y125" s="87"/>
    </row>
    <row r="126" spans="1:25" ht="12" customHeight="1">
      <c r="A126" s="87"/>
      <c r="B126" s="87"/>
      <c r="C126" s="87"/>
      <c r="D126" s="87"/>
      <c r="E126" s="87"/>
      <c r="F126" s="87"/>
      <c r="G126" s="88"/>
      <c r="H126" s="89"/>
      <c r="I126" s="90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  <c r="W126" s="87"/>
      <c r="X126" s="87"/>
      <c r="Y126" s="87"/>
    </row>
    <row r="127" spans="1:25" ht="12" customHeight="1">
      <c r="A127" s="87"/>
      <c r="B127" s="87"/>
      <c r="C127" s="87"/>
      <c r="D127" s="87"/>
      <c r="E127" s="87"/>
      <c r="F127" s="87"/>
      <c r="G127" s="88"/>
      <c r="H127" s="89"/>
      <c r="I127" s="90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  <c r="W127" s="87"/>
      <c r="X127" s="87"/>
      <c r="Y127" s="87"/>
    </row>
    <row r="128" spans="1:25" ht="12" customHeight="1">
      <c r="A128" s="87"/>
      <c r="B128" s="87"/>
      <c r="C128" s="87"/>
      <c r="D128" s="87"/>
      <c r="E128" s="87"/>
      <c r="F128" s="87"/>
      <c r="G128" s="88"/>
      <c r="H128" s="89"/>
      <c r="I128" s="90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  <c r="W128" s="87"/>
      <c r="X128" s="87"/>
      <c r="Y128" s="87"/>
    </row>
    <row r="129" spans="1:25" ht="12" customHeight="1">
      <c r="A129" s="87"/>
      <c r="B129" s="87"/>
      <c r="C129" s="87"/>
      <c r="D129" s="87"/>
      <c r="E129" s="87"/>
      <c r="F129" s="87"/>
      <c r="G129" s="88"/>
      <c r="H129" s="89"/>
      <c r="I129" s="90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  <c r="W129" s="87"/>
      <c r="X129" s="87"/>
      <c r="Y129" s="87"/>
    </row>
    <row r="130" spans="1:25" ht="12" customHeight="1">
      <c r="A130" s="87"/>
      <c r="B130" s="87"/>
      <c r="C130" s="87"/>
      <c r="D130" s="87"/>
      <c r="E130" s="87"/>
      <c r="F130" s="87"/>
      <c r="G130" s="88"/>
      <c r="H130" s="89"/>
      <c r="I130" s="90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  <c r="W130" s="87"/>
      <c r="X130" s="87"/>
      <c r="Y130" s="87"/>
    </row>
    <row r="131" spans="1:25" ht="12" customHeight="1">
      <c r="A131" s="87"/>
      <c r="B131" s="87"/>
      <c r="C131" s="87"/>
      <c r="D131" s="87"/>
      <c r="E131" s="87"/>
      <c r="F131" s="87"/>
      <c r="G131" s="88"/>
      <c r="H131" s="89"/>
      <c r="I131" s="90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  <c r="W131" s="87"/>
      <c r="X131" s="87"/>
      <c r="Y131" s="87"/>
    </row>
    <row r="132" spans="1:25" ht="12" customHeight="1">
      <c r="A132" s="87"/>
      <c r="B132" s="87"/>
      <c r="C132" s="87"/>
      <c r="D132" s="87"/>
      <c r="E132" s="87"/>
      <c r="F132" s="87"/>
      <c r="G132" s="88"/>
      <c r="H132" s="89"/>
      <c r="I132" s="90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  <c r="W132" s="87"/>
      <c r="X132" s="87"/>
      <c r="Y132" s="87"/>
    </row>
    <row r="133" spans="1:25" ht="12" customHeight="1">
      <c r="A133" s="87"/>
      <c r="B133" s="87"/>
      <c r="C133" s="87"/>
      <c r="D133" s="87"/>
      <c r="E133" s="87"/>
      <c r="F133" s="87"/>
      <c r="G133" s="88"/>
      <c r="H133" s="89"/>
      <c r="I133" s="90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  <c r="W133" s="87"/>
      <c r="X133" s="87"/>
      <c r="Y133" s="87"/>
    </row>
    <row r="134" spans="1:25" ht="12" customHeight="1">
      <c r="A134" s="87"/>
      <c r="B134" s="87"/>
      <c r="C134" s="87"/>
      <c r="D134" s="87"/>
      <c r="E134" s="87"/>
      <c r="F134" s="87"/>
      <c r="G134" s="88"/>
      <c r="H134" s="89"/>
      <c r="I134" s="90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  <c r="W134" s="87"/>
      <c r="X134" s="87"/>
      <c r="Y134" s="87"/>
    </row>
    <row r="135" spans="1:25" ht="12" customHeight="1">
      <c r="A135" s="87"/>
      <c r="B135" s="87"/>
      <c r="C135" s="87"/>
      <c r="D135" s="87"/>
      <c r="E135" s="87"/>
      <c r="F135" s="87"/>
      <c r="G135" s="88"/>
      <c r="H135" s="89"/>
      <c r="I135" s="90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  <c r="U135" s="87"/>
      <c r="V135" s="87"/>
      <c r="W135" s="87"/>
      <c r="X135" s="87"/>
      <c r="Y135" s="87"/>
    </row>
    <row r="136" spans="1:25" ht="12" customHeight="1">
      <c r="A136" s="87"/>
      <c r="B136" s="87"/>
      <c r="C136" s="87"/>
      <c r="D136" s="87"/>
      <c r="E136" s="87"/>
      <c r="F136" s="87"/>
      <c r="G136" s="88"/>
      <c r="H136" s="89"/>
      <c r="I136" s="90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  <c r="U136" s="87"/>
      <c r="V136" s="87"/>
      <c r="W136" s="87"/>
      <c r="X136" s="87"/>
      <c r="Y136" s="87"/>
    </row>
    <row r="137" spans="1:25" ht="12" customHeight="1">
      <c r="A137" s="87"/>
      <c r="B137" s="87"/>
      <c r="C137" s="87"/>
      <c r="D137" s="87"/>
      <c r="E137" s="87"/>
      <c r="F137" s="87"/>
      <c r="G137" s="88"/>
      <c r="H137" s="89"/>
      <c r="I137" s="90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  <c r="U137" s="87"/>
      <c r="V137" s="87"/>
      <c r="W137" s="87"/>
      <c r="X137" s="87"/>
      <c r="Y137" s="87"/>
    </row>
    <row r="138" spans="1:25" ht="12" customHeight="1">
      <c r="A138" s="87"/>
      <c r="B138" s="87"/>
      <c r="C138" s="87"/>
      <c r="D138" s="87"/>
      <c r="E138" s="87"/>
      <c r="F138" s="87"/>
      <c r="G138" s="88"/>
      <c r="H138" s="89"/>
      <c r="I138" s="90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  <c r="W138" s="87"/>
      <c r="X138" s="87"/>
      <c r="Y138" s="87"/>
    </row>
    <row r="139" spans="1:25" ht="12" customHeight="1">
      <c r="A139" s="87"/>
      <c r="B139" s="87"/>
      <c r="C139" s="87"/>
      <c r="D139" s="87"/>
      <c r="E139" s="87"/>
      <c r="F139" s="87"/>
      <c r="G139" s="88"/>
      <c r="H139" s="89"/>
      <c r="I139" s="90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  <c r="W139" s="87"/>
      <c r="X139" s="87"/>
      <c r="Y139" s="87"/>
    </row>
    <row r="140" spans="1:25" ht="12" customHeight="1">
      <c r="A140" s="87"/>
      <c r="B140" s="87"/>
      <c r="C140" s="87"/>
      <c r="D140" s="87"/>
      <c r="E140" s="87"/>
      <c r="F140" s="87"/>
      <c r="G140" s="88"/>
      <c r="H140" s="89"/>
      <c r="I140" s="90"/>
      <c r="J140" s="87"/>
      <c r="K140" s="87"/>
      <c r="L140" s="87"/>
      <c r="M140" s="87"/>
      <c r="N140" s="87"/>
      <c r="O140" s="87"/>
      <c r="P140" s="87"/>
      <c r="Q140" s="87"/>
      <c r="R140" s="87"/>
      <c r="S140" s="87"/>
      <c r="T140" s="87"/>
      <c r="U140" s="87"/>
      <c r="V140" s="87"/>
      <c r="W140" s="87"/>
      <c r="X140" s="87"/>
      <c r="Y140" s="87"/>
    </row>
    <row r="141" spans="1:25" ht="12" customHeight="1">
      <c r="A141" s="87"/>
      <c r="B141" s="87"/>
      <c r="C141" s="87"/>
      <c r="D141" s="87"/>
      <c r="E141" s="87"/>
      <c r="F141" s="87"/>
      <c r="G141" s="88"/>
      <c r="H141" s="89"/>
      <c r="I141" s="90"/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  <c r="W141" s="87"/>
      <c r="X141" s="87"/>
      <c r="Y141" s="87"/>
    </row>
    <row r="142" spans="1:25" ht="12" customHeight="1">
      <c r="A142" s="87"/>
      <c r="B142" s="87"/>
      <c r="C142" s="87"/>
      <c r="D142" s="87"/>
      <c r="E142" s="87"/>
      <c r="F142" s="87"/>
      <c r="G142" s="88"/>
      <c r="H142" s="89"/>
      <c r="I142" s="90"/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  <c r="W142" s="87"/>
      <c r="X142" s="87"/>
      <c r="Y142" s="87"/>
    </row>
    <row r="143" spans="1:25" ht="12" customHeight="1">
      <c r="A143" s="87"/>
      <c r="B143" s="87"/>
      <c r="C143" s="87"/>
      <c r="D143" s="87"/>
      <c r="E143" s="87"/>
      <c r="F143" s="87"/>
      <c r="G143" s="88"/>
      <c r="H143" s="89"/>
      <c r="I143" s="90"/>
      <c r="J143" s="87"/>
      <c r="K143" s="87"/>
      <c r="L143" s="87"/>
      <c r="M143" s="87"/>
      <c r="N143" s="87"/>
      <c r="O143" s="87"/>
      <c r="P143" s="87"/>
      <c r="Q143" s="87"/>
      <c r="R143" s="87"/>
      <c r="S143" s="87"/>
      <c r="T143" s="87"/>
      <c r="U143" s="87"/>
      <c r="V143" s="87"/>
      <c r="W143" s="87"/>
      <c r="X143" s="87"/>
      <c r="Y143" s="87"/>
    </row>
    <row r="144" spans="1:25" ht="12" customHeight="1">
      <c r="A144" s="87"/>
      <c r="B144" s="87"/>
      <c r="C144" s="87"/>
      <c r="D144" s="87"/>
      <c r="E144" s="87"/>
      <c r="F144" s="87"/>
      <c r="G144" s="88"/>
      <c r="H144" s="89"/>
      <c r="I144" s="90"/>
      <c r="J144" s="87"/>
      <c r="K144" s="87"/>
      <c r="L144" s="87"/>
      <c r="M144" s="87"/>
      <c r="N144" s="87"/>
      <c r="O144" s="87"/>
      <c r="P144" s="87"/>
      <c r="Q144" s="87"/>
      <c r="R144" s="87"/>
      <c r="S144" s="87"/>
      <c r="T144" s="87"/>
      <c r="U144" s="87"/>
      <c r="V144" s="87"/>
      <c r="W144" s="87"/>
      <c r="X144" s="87"/>
      <c r="Y144" s="87"/>
    </row>
    <row r="145" spans="1:25" ht="12" customHeight="1">
      <c r="A145" s="87"/>
      <c r="B145" s="87"/>
      <c r="C145" s="87"/>
      <c r="D145" s="87"/>
      <c r="E145" s="87"/>
      <c r="F145" s="87"/>
      <c r="G145" s="88"/>
      <c r="H145" s="89"/>
      <c r="I145" s="90"/>
      <c r="J145" s="87"/>
      <c r="K145" s="87"/>
      <c r="L145" s="87"/>
      <c r="M145" s="87"/>
      <c r="N145" s="87"/>
      <c r="O145" s="87"/>
      <c r="P145" s="87"/>
      <c r="Q145" s="87"/>
      <c r="R145" s="87"/>
      <c r="S145" s="87"/>
      <c r="T145" s="87"/>
      <c r="U145" s="87"/>
      <c r="V145" s="87"/>
      <c r="W145" s="87"/>
      <c r="X145" s="87"/>
      <c r="Y145" s="87"/>
    </row>
    <row r="146" spans="1:25" ht="12" customHeight="1">
      <c r="A146" s="87"/>
      <c r="B146" s="87"/>
      <c r="C146" s="87"/>
      <c r="D146" s="87"/>
      <c r="E146" s="87"/>
      <c r="F146" s="87"/>
      <c r="G146" s="88"/>
      <c r="H146" s="89"/>
      <c r="I146" s="90"/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  <c r="V146" s="87"/>
      <c r="W146" s="87"/>
      <c r="X146" s="87"/>
      <c r="Y146" s="87"/>
    </row>
    <row r="147" spans="1:25" ht="12" customHeight="1">
      <c r="A147" s="87"/>
      <c r="B147" s="87"/>
      <c r="C147" s="87"/>
      <c r="D147" s="87"/>
      <c r="E147" s="87"/>
      <c r="F147" s="87"/>
      <c r="G147" s="88"/>
      <c r="H147" s="89"/>
      <c r="I147" s="90"/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  <c r="W147" s="87"/>
      <c r="X147" s="87"/>
      <c r="Y147" s="87"/>
    </row>
    <row r="148" spans="1:25" ht="12" customHeight="1">
      <c r="A148" s="87"/>
      <c r="B148" s="87"/>
      <c r="C148" s="87"/>
      <c r="D148" s="87"/>
      <c r="E148" s="87"/>
      <c r="F148" s="87"/>
      <c r="G148" s="88"/>
      <c r="H148" s="89"/>
      <c r="I148" s="90"/>
      <c r="J148" s="87"/>
      <c r="K148" s="87"/>
      <c r="L148" s="87"/>
      <c r="M148" s="87"/>
      <c r="N148" s="87"/>
      <c r="O148" s="87"/>
      <c r="P148" s="87"/>
      <c r="Q148" s="87"/>
      <c r="R148" s="87"/>
      <c r="S148" s="87"/>
      <c r="T148" s="87"/>
      <c r="U148" s="87"/>
      <c r="V148" s="87"/>
      <c r="W148" s="87"/>
      <c r="X148" s="87"/>
      <c r="Y148" s="87"/>
    </row>
    <row r="149" spans="1:25" ht="12" customHeight="1">
      <c r="A149" s="87"/>
      <c r="B149" s="87"/>
      <c r="C149" s="87"/>
      <c r="D149" s="87"/>
      <c r="E149" s="87"/>
      <c r="F149" s="87"/>
      <c r="G149" s="88"/>
      <c r="H149" s="89"/>
      <c r="I149" s="90"/>
      <c r="J149" s="87"/>
      <c r="K149" s="87"/>
      <c r="L149" s="87"/>
      <c r="M149" s="87"/>
      <c r="N149" s="87"/>
      <c r="O149" s="87"/>
      <c r="P149" s="87"/>
      <c r="Q149" s="87"/>
      <c r="R149" s="87"/>
      <c r="S149" s="87"/>
      <c r="T149" s="87"/>
      <c r="U149" s="87"/>
      <c r="V149" s="87"/>
      <c r="W149" s="87"/>
      <c r="X149" s="87"/>
      <c r="Y149" s="87"/>
    </row>
    <row r="150" spans="1:25" ht="12" customHeight="1">
      <c r="A150" s="87"/>
      <c r="B150" s="87"/>
      <c r="C150" s="87"/>
      <c r="D150" s="87"/>
      <c r="E150" s="87"/>
      <c r="F150" s="87"/>
      <c r="G150" s="88"/>
      <c r="H150" s="89"/>
      <c r="I150" s="90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  <c r="W150" s="87"/>
      <c r="X150" s="87"/>
      <c r="Y150" s="87"/>
    </row>
    <row r="151" spans="1:25" ht="12" customHeight="1">
      <c r="A151" s="87"/>
      <c r="B151" s="87"/>
      <c r="C151" s="87"/>
      <c r="D151" s="87"/>
      <c r="E151" s="87"/>
      <c r="F151" s="87"/>
      <c r="G151" s="88"/>
      <c r="H151" s="89"/>
      <c r="I151" s="90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  <c r="W151" s="87"/>
      <c r="X151" s="87"/>
      <c r="Y151" s="87"/>
    </row>
    <row r="152" spans="1:25" ht="12" customHeight="1">
      <c r="A152" s="87"/>
      <c r="B152" s="87"/>
      <c r="C152" s="87"/>
      <c r="D152" s="87"/>
      <c r="E152" s="87"/>
      <c r="F152" s="87"/>
      <c r="G152" s="88"/>
      <c r="H152" s="89"/>
      <c r="I152" s="90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  <c r="W152" s="87"/>
      <c r="X152" s="87"/>
      <c r="Y152" s="87"/>
    </row>
    <row r="153" spans="1:25" ht="12" customHeight="1">
      <c r="A153" s="87"/>
      <c r="B153" s="87"/>
      <c r="C153" s="87"/>
      <c r="D153" s="87"/>
      <c r="E153" s="87"/>
      <c r="F153" s="87"/>
      <c r="G153" s="88"/>
      <c r="H153" s="89"/>
      <c r="I153" s="90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  <c r="U153" s="87"/>
      <c r="V153" s="87"/>
      <c r="W153" s="87"/>
      <c r="X153" s="87"/>
      <c r="Y153" s="87"/>
    </row>
    <row r="154" spans="1:25" ht="12" customHeight="1">
      <c r="A154" s="87"/>
      <c r="B154" s="87"/>
      <c r="C154" s="87"/>
      <c r="D154" s="87"/>
      <c r="E154" s="87"/>
      <c r="F154" s="87"/>
      <c r="G154" s="88"/>
      <c r="H154" s="89"/>
      <c r="I154" s="90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  <c r="U154" s="87"/>
      <c r="V154" s="87"/>
      <c r="W154" s="87"/>
      <c r="X154" s="87"/>
      <c r="Y154" s="87"/>
    </row>
    <row r="155" spans="1:25" ht="12" customHeight="1">
      <c r="A155" s="87"/>
      <c r="B155" s="87"/>
      <c r="C155" s="87"/>
      <c r="D155" s="87"/>
      <c r="E155" s="87"/>
      <c r="F155" s="87"/>
      <c r="G155" s="88"/>
      <c r="H155" s="89"/>
      <c r="I155" s="90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7"/>
      <c r="W155" s="87"/>
      <c r="X155" s="87"/>
      <c r="Y155" s="87"/>
    </row>
    <row r="156" spans="1:25" ht="12" customHeight="1">
      <c r="A156" s="87"/>
      <c r="B156" s="87"/>
      <c r="C156" s="87"/>
      <c r="D156" s="87"/>
      <c r="E156" s="87"/>
      <c r="F156" s="87"/>
      <c r="G156" s="88"/>
      <c r="H156" s="89"/>
      <c r="I156" s="90"/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  <c r="W156" s="87"/>
      <c r="X156" s="87"/>
      <c r="Y156" s="87"/>
    </row>
    <row r="157" spans="1:25" ht="12" customHeight="1">
      <c r="A157" s="87"/>
      <c r="B157" s="87"/>
      <c r="C157" s="87"/>
      <c r="D157" s="87"/>
      <c r="E157" s="87"/>
      <c r="F157" s="87"/>
      <c r="G157" s="88"/>
      <c r="H157" s="89"/>
      <c r="I157" s="90"/>
      <c r="J157" s="87"/>
      <c r="K157" s="87"/>
      <c r="L157" s="87"/>
      <c r="M157" s="87"/>
      <c r="N157" s="87"/>
      <c r="O157" s="87"/>
      <c r="P157" s="87"/>
      <c r="Q157" s="87"/>
      <c r="R157" s="87"/>
      <c r="S157" s="87"/>
      <c r="T157" s="87"/>
      <c r="U157" s="87"/>
      <c r="V157" s="87"/>
      <c r="W157" s="87"/>
      <c r="X157" s="87"/>
      <c r="Y157" s="87"/>
    </row>
    <row r="158" spans="1:25" ht="12" customHeight="1">
      <c r="A158" s="87"/>
      <c r="B158" s="87"/>
      <c r="C158" s="87"/>
      <c r="D158" s="87"/>
      <c r="E158" s="87"/>
      <c r="F158" s="87"/>
      <c r="G158" s="88"/>
      <c r="H158" s="89"/>
      <c r="I158" s="90"/>
      <c r="J158" s="87"/>
      <c r="K158" s="87"/>
      <c r="L158" s="87"/>
      <c r="M158" s="87"/>
      <c r="N158" s="87"/>
      <c r="O158" s="87"/>
      <c r="P158" s="87"/>
      <c r="Q158" s="87"/>
      <c r="R158" s="87"/>
      <c r="S158" s="87"/>
      <c r="T158" s="87"/>
      <c r="U158" s="87"/>
      <c r="V158" s="87"/>
      <c r="W158" s="87"/>
      <c r="X158" s="87"/>
      <c r="Y158" s="87"/>
    </row>
    <row r="159" spans="1:25" ht="12" customHeight="1">
      <c r="A159" s="87"/>
      <c r="B159" s="87"/>
      <c r="C159" s="87"/>
      <c r="D159" s="87"/>
      <c r="E159" s="87"/>
      <c r="F159" s="87"/>
      <c r="G159" s="88"/>
      <c r="H159" s="89"/>
      <c r="I159" s="90"/>
      <c r="J159" s="87"/>
      <c r="K159" s="87"/>
      <c r="L159" s="87"/>
      <c r="M159" s="87"/>
      <c r="N159" s="87"/>
      <c r="O159" s="87"/>
      <c r="P159" s="87"/>
      <c r="Q159" s="87"/>
      <c r="R159" s="87"/>
      <c r="S159" s="87"/>
      <c r="T159" s="87"/>
      <c r="U159" s="87"/>
      <c r="V159" s="87"/>
      <c r="W159" s="87"/>
      <c r="X159" s="87"/>
      <c r="Y159" s="87"/>
    </row>
    <row r="160" spans="1:25" ht="12" customHeight="1">
      <c r="A160" s="87"/>
      <c r="B160" s="87"/>
      <c r="C160" s="87"/>
      <c r="D160" s="87"/>
      <c r="E160" s="87"/>
      <c r="F160" s="87"/>
      <c r="G160" s="88"/>
      <c r="H160" s="89"/>
      <c r="I160" s="90"/>
      <c r="J160" s="87"/>
      <c r="K160" s="87"/>
      <c r="L160" s="87"/>
      <c r="M160" s="87"/>
      <c r="N160" s="87"/>
      <c r="O160" s="87"/>
      <c r="P160" s="87"/>
      <c r="Q160" s="87"/>
      <c r="R160" s="87"/>
      <c r="S160" s="87"/>
      <c r="T160" s="87"/>
      <c r="U160" s="87"/>
      <c r="V160" s="87"/>
      <c r="W160" s="87"/>
      <c r="X160" s="87"/>
      <c r="Y160" s="87"/>
    </row>
    <row r="161" spans="1:25" ht="12" customHeight="1">
      <c r="A161" s="87"/>
      <c r="B161" s="87"/>
      <c r="C161" s="87"/>
      <c r="D161" s="87"/>
      <c r="E161" s="87"/>
      <c r="F161" s="87"/>
      <c r="G161" s="88"/>
      <c r="H161" s="89"/>
      <c r="I161" s="90"/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  <c r="W161" s="87"/>
      <c r="X161" s="87"/>
      <c r="Y161" s="87"/>
    </row>
    <row r="162" spans="1:25" ht="12" customHeight="1">
      <c r="A162" s="87"/>
      <c r="B162" s="87"/>
      <c r="C162" s="87"/>
      <c r="D162" s="87"/>
      <c r="E162" s="87"/>
      <c r="F162" s="87"/>
      <c r="G162" s="88"/>
      <c r="H162" s="89"/>
      <c r="I162" s="90"/>
      <c r="J162" s="87"/>
      <c r="K162" s="87"/>
      <c r="L162" s="87"/>
      <c r="M162" s="87"/>
      <c r="N162" s="87"/>
      <c r="O162" s="87"/>
      <c r="P162" s="87"/>
      <c r="Q162" s="87"/>
      <c r="R162" s="87"/>
      <c r="S162" s="87"/>
      <c r="T162" s="87"/>
      <c r="U162" s="87"/>
      <c r="V162" s="87"/>
      <c r="W162" s="87"/>
      <c r="X162" s="87"/>
      <c r="Y162" s="87"/>
    </row>
    <row r="163" spans="1:25" ht="12" customHeight="1">
      <c r="A163" s="87"/>
      <c r="B163" s="87"/>
      <c r="C163" s="87"/>
      <c r="D163" s="87"/>
      <c r="E163" s="87"/>
      <c r="F163" s="87"/>
      <c r="G163" s="88"/>
      <c r="H163" s="89"/>
      <c r="I163" s="90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  <c r="U163" s="87"/>
      <c r="V163" s="87"/>
      <c r="W163" s="87"/>
      <c r="X163" s="87"/>
      <c r="Y163" s="87"/>
    </row>
    <row r="164" spans="1:25" ht="12" customHeight="1">
      <c r="A164" s="87"/>
      <c r="B164" s="87"/>
      <c r="C164" s="87"/>
      <c r="D164" s="87"/>
      <c r="E164" s="87"/>
      <c r="F164" s="87"/>
      <c r="G164" s="88"/>
      <c r="H164" s="89"/>
      <c r="I164" s="90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  <c r="U164" s="87"/>
      <c r="V164" s="87"/>
      <c r="W164" s="87"/>
      <c r="X164" s="87"/>
      <c r="Y164" s="87"/>
    </row>
    <row r="165" spans="1:25" ht="12" customHeight="1">
      <c r="A165" s="87"/>
      <c r="B165" s="87"/>
      <c r="C165" s="87"/>
      <c r="D165" s="87"/>
      <c r="E165" s="87"/>
      <c r="F165" s="87"/>
      <c r="G165" s="88"/>
      <c r="H165" s="89"/>
      <c r="I165" s="90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  <c r="U165" s="87"/>
      <c r="V165" s="87"/>
      <c r="W165" s="87"/>
      <c r="X165" s="87"/>
      <c r="Y165" s="87"/>
    </row>
    <row r="166" spans="1:25" ht="12" customHeight="1">
      <c r="A166" s="87"/>
      <c r="B166" s="87"/>
      <c r="C166" s="87"/>
      <c r="D166" s="87"/>
      <c r="E166" s="87"/>
      <c r="F166" s="87"/>
      <c r="G166" s="88"/>
      <c r="H166" s="89"/>
      <c r="I166" s="90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  <c r="W166" s="87"/>
      <c r="X166" s="87"/>
      <c r="Y166" s="87"/>
    </row>
    <row r="167" spans="1:25" ht="12" customHeight="1">
      <c r="A167" s="87"/>
      <c r="B167" s="87"/>
      <c r="C167" s="87"/>
      <c r="D167" s="87"/>
      <c r="E167" s="87"/>
      <c r="F167" s="87"/>
      <c r="G167" s="88"/>
      <c r="H167" s="89"/>
      <c r="I167" s="90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  <c r="W167" s="87"/>
      <c r="X167" s="87"/>
      <c r="Y167" s="87"/>
    </row>
    <row r="168" spans="1:25" ht="12" customHeight="1">
      <c r="A168" s="87"/>
      <c r="B168" s="87"/>
      <c r="C168" s="87"/>
      <c r="D168" s="87"/>
      <c r="E168" s="87"/>
      <c r="F168" s="87"/>
      <c r="G168" s="88"/>
      <c r="H168" s="89"/>
      <c r="I168" s="90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  <c r="U168" s="87"/>
      <c r="V168" s="87"/>
      <c r="W168" s="87"/>
      <c r="X168" s="87"/>
      <c r="Y168" s="87"/>
    </row>
    <row r="169" spans="1:25" ht="12" customHeight="1">
      <c r="A169" s="87"/>
      <c r="B169" s="87"/>
      <c r="C169" s="87"/>
      <c r="D169" s="87"/>
      <c r="E169" s="87"/>
      <c r="F169" s="87"/>
      <c r="G169" s="88"/>
      <c r="H169" s="89"/>
      <c r="I169" s="90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  <c r="U169" s="87"/>
      <c r="V169" s="87"/>
      <c r="W169" s="87"/>
      <c r="X169" s="87"/>
      <c r="Y169" s="87"/>
    </row>
    <row r="170" spans="1:25" ht="12" customHeight="1">
      <c r="A170" s="87"/>
      <c r="B170" s="87"/>
      <c r="C170" s="87"/>
      <c r="D170" s="87"/>
      <c r="E170" s="87"/>
      <c r="F170" s="87"/>
      <c r="G170" s="88"/>
      <c r="H170" s="89"/>
      <c r="I170" s="90"/>
      <c r="J170" s="87"/>
      <c r="K170" s="87"/>
      <c r="L170" s="87"/>
      <c r="M170" s="87"/>
      <c r="N170" s="87"/>
      <c r="O170" s="87"/>
      <c r="P170" s="87"/>
      <c r="Q170" s="87"/>
      <c r="R170" s="87"/>
      <c r="S170" s="87"/>
      <c r="T170" s="87"/>
      <c r="U170" s="87"/>
      <c r="V170" s="87"/>
      <c r="W170" s="87"/>
      <c r="X170" s="87"/>
      <c r="Y170" s="87"/>
    </row>
    <row r="171" spans="1:25" ht="12" customHeight="1">
      <c r="A171" s="87"/>
      <c r="B171" s="87"/>
      <c r="C171" s="87"/>
      <c r="D171" s="87"/>
      <c r="E171" s="87"/>
      <c r="F171" s="87"/>
      <c r="G171" s="88"/>
      <c r="H171" s="89"/>
      <c r="I171" s="90"/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  <c r="W171" s="87"/>
      <c r="X171" s="87"/>
      <c r="Y171" s="87"/>
    </row>
    <row r="172" spans="1:25" ht="12" customHeight="1">
      <c r="A172" s="87"/>
      <c r="B172" s="87"/>
      <c r="C172" s="87"/>
      <c r="D172" s="87"/>
      <c r="E172" s="87"/>
      <c r="F172" s="87"/>
      <c r="G172" s="88"/>
      <c r="H172" s="89"/>
      <c r="I172" s="90"/>
      <c r="J172" s="87"/>
      <c r="K172" s="87"/>
      <c r="L172" s="87"/>
      <c r="M172" s="87"/>
      <c r="N172" s="87"/>
      <c r="O172" s="87"/>
      <c r="P172" s="87"/>
      <c r="Q172" s="87"/>
      <c r="R172" s="87"/>
      <c r="S172" s="87"/>
      <c r="T172" s="87"/>
      <c r="U172" s="87"/>
      <c r="V172" s="87"/>
      <c r="W172" s="87"/>
      <c r="X172" s="87"/>
      <c r="Y172" s="87"/>
    </row>
    <row r="173" spans="1:25" ht="12" customHeight="1">
      <c r="A173" s="87"/>
      <c r="B173" s="87"/>
      <c r="C173" s="87"/>
      <c r="D173" s="87"/>
      <c r="E173" s="87"/>
      <c r="F173" s="87"/>
      <c r="G173" s="88"/>
      <c r="H173" s="89"/>
      <c r="I173" s="90"/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  <c r="W173" s="87"/>
      <c r="X173" s="87"/>
      <c r="Y173" s="87"/>
    </row>
    <row r="174" spans="1:25" ht="12" customHeight="1">
      <c r="A174" s="87"/>
      <c r="B174" s="87"/>
      <c r="C174" s="87"/>
      <c r="D174" s="87"/>
      <c r="E174" s="87"/>
      <c r="F174" s="87"/>
      <c r="G174" s="88"/>
      <c r="H174" s="89"/>
      <c r="I174" s="90"/>
      <c r="J174" s="87"/>
      <c r="K174" s="87"/>
      <c r="L174" s="87"/>
      <c r="M174" s="87"/>
      <c r="N174" s="87"/>
      <c r="O174" s="87"/>
      <c r="P174" s="87"/>
      <c r="Q174" s="87"/>
      <c r="R174" s="87"/>
      <c r="S174" s="87"/>
      <c r="T174" s="87"/>
      <c r="U174" s="87"/>
      <c r="V174" s="87"/>
      <c r="W174" s="87"/>
      <c r="X174" s="87"/>
      <c r="Y174" s="87"/>
    </row>
    <row r="175" spans="1:25" ht="12" customHeight="1">
      <c r="A175" s="87"/>
      <c r="B175" s="87"/>
      <c r="C175" s="87"/>
      <c r="D175" s="87"/>
      <c r="E175" s="87"/>
      <c r="F175" s="87"/>
      <c r="G175" s="88"/>
      <c r="H175" s="89"/>
      <c r="I175" s="90"/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  <c r="W175" s="87"/>
      <c r="X175" s="87"/>
      <c r="Y175" s="87"/>
    </row>
    <row r="176" spans="1:25" ht="12" customHeight="1">
      <c r="A176" s="87"/>
      <c r="B176" s="87"/>
      <c r="C176" s="87"/>
      <c r="D176" s="87"/>
      <c r="E176" s="87"/>
      <c r="F176" s="87"/>
      <c r="G176" s="88"/>
      <c r="H176" s="89"/>
      <c r="I176" s="90"/>
      <c r="J176" s="87"/>
      <c r="K176" s="87"/>
      <c r="L176" s="87"/>
      <c r="M176" s="87"/>
      <c r="N176" s="87"/>
      <c r="O176" s="87"/>
      <c r="P176" s="87"/>
      <c r="Q176" s="87"/>
      <c r="R176" s="87"/>
      <c r="S176" s="87"/>
      <c r="T176" s="87"/>
      <c r="U176" s="87"/>
      <c r="V176" s="87"/>
      <c r="W176" s="87"/>
      <c r="X176" s="87"/>
      <c r="Y176" s="87"/>
    </row>
    <row r="177" spans="1:25" ht="12" customHeight="1">
      <c r="A177" s="87"/>
      <c r="B177" s="87"/>
      <c r="C177" s="87"/>
      <c r="D177" s="87"/>
      <c r="E177" s="87"/>
      <c r="F177" s="87"/>
      <c r="G177" s="88"/>
      <c r="H177" s="89"/>
      <c r="I177" s="90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  <c r="W177" s="87"/>
      <c r="X177" s="87"/>
      <c r="Y177" s="87"/>
    </row>
    <row r="178" spans="1:25" ht="12" customHeight="1">
      <c r="A178" s="87"/>
      <c r="B178" s="87"/>
      <c r="C178" s="87"/>
      <c r="D178" s="87"/>
      <c r="E178" s="87"/>
      <c r="F178" s="87"/>
      <c r="G178" s="88"/>
      <c r="H178" s="89"/>
      <c r="I178" s="90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  <c r="W178" s="87"/>
      <c r="X178" s="87"/>
      <c r="Y178" s="87"/>
    </row>
    <row r="179" spans="1:25" ht="12" customHeight="1">
      <c r="A179" s="87"/>
      <c r="B179" s="87"/>
      <c r="C179" s="87"/>
      <c r="D179" s="87"/>
      <c r="E179" s="87"/>
      <c r="F179" s="87"/>
      <c r="G179" s="88"/>
      <c r="H179" s="89"/>
      <c r="I179" s="90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  <c r="U179" s="87"/>
      <c r="V179" s="87"/>
      <c r="W179" s="87"/>
      <c r="X179" s="87"/>
      <c r="Y179" s="87"/>
    </row>
    <row r="180" spans="1:25" ht="12" customHeight="1">
      <c r="A180" s="87"/>
      <c r="B180" s="87"/>
      <c r="C180" s="87"/>
      <c r="D180" s="87"/>
      <c r="E180" s="87"/>
      <c r="F180" s="87"/>
      <c r="G180" s="88"/>
      <c r="H180" s="89"/>
      <c r="I180" s="90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  <c r="U180" s="87"/>
      <c r="V180" s="87"/>
      <c r="W180" s="87"/>
      <c r="X180" s="87"/>
      <c r="Y180" s="87"/>
    </row>
    <row r="181" spans="1:25" ht="12" customHeight="1">
      <c r="A181" s="87"/>
      <c r="B181" s="87"/>
      <c r="C181" s="87"/>
      <c r="D181" s="87"/>
      <c r="E181" s="87"/>
      <c r="F181" s="87"/>
      <c r="G181" s="88"/>
      <c r="H181" s="89"/>
      <c r="I181" s="90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  <c r="U181" s="87"/>
      <c r="V181" s="87"/>
      <c r="W181" s="87"/>
      <c r="X181" s="87"/>
      <c r="Y181" s="87"/>
    </row>
    <row r="182" spans="1:25" ht="12" customHeight="1">
      <c r="A182" s="87"/>
      <c r="B182" s="87"/>
      <c r="C182" s="87"/>
      <c r="D182" s="87"/>
      <c r="E182" s="87"/>
      <c r="F182" s="87"/>
      <c r="G182" s="88"/>
      <c r="H182" s="89"/>
      <c r="I182" s="90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  <c r="U182" s="87"/>
      <c r="V182" s="87"/>
      <c r="W182" s="87"/>
      <c r="X182" s="87"/>
      <c r="Y182" s="87"/>
    </row>
    <row r="183" spans="1:25" ht="12" customHeight="1">
      <c r="A183" s="87"/>
      <c r="B183" s="87"/>
      <c r="C183" s="87"/>
      <c r="D183" s="87"/>
      <c r="E183" s="87"/>
      <c r="F183" s="87"/>
      <c r="G183" s="88"/>
      <c r="H183" s="89"/>
      <c r="I183" s="90"/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  <c r="W183" s="87"/>
      <c r="X183" s="87"/>
      <c r="Y183" s="87"/>
    </row>
    <row r="184" spans="1:25" ht="12" customHeight="1">
      <c r="A184" s="87"/>
      <c r="B184" s="87"/>
      <c r="C184" s="87"/>
      <c r="D184" s="87"/>
      <c r="E184" s="87"/>
      <c r="F184" s="87"/>
      <c r="G184" s="88"/>
      <c r="H184" s="89"/>
      <c r="I184" s="90"/>
      <c r="J184" s="87"/>
      <c r="K184" s="87"/>
      <c r="L184" s="87"/>
      <c r="M184" s="87"/>
      <c r="N184" s="87"/>
      <c r="O184" s="87"/>
      <c r="P184" s="87"/>
      <c r="Q184" s="87"/>
      <c r="R184" s="87"/>
      <c r="S184" s="87"/>
      <c r="T184" s="87"/>
      <c r="U184" s="87"/>
      <c r="V184" s="87"/>
      <c r="W184" s="87"/>
      <c r="X184" s="87"/>
      <c r="Y184" s="87"/>
    </row>
    <row r="185" spans="1:25" ht="12" customHeight="1">
      <c r="A185" s="87"/>
      <c r="B185" s="87"/>
      <c r="C185" s="87"/>
      <c r="D185" s="87"/>
      <c r="E185" s="87"/>
      <c r="F185" s="87"/>
      <c r="G185" s="88"/>
      <c r="H185" s="89"/>
      <c r="I185" s="90"/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  <c r="W185" s="87"/>
      <c r="X185" s="87"/>
      <c r="Y185" s="87"/>
    </row>
    <row r="186" spans="1:25" ht="12" customHeight="1">
      <c r="A186" s="87"/>
      <c r="B186" s="87"/>
      <c r="C186" s="87"/>
      <c r="D186" s="87"/>
      <c r="E186" s="87"/>
      <c r="F186" s="87"/>
      <c r="G186" s="88"/>
      <c r="H186" s="89"/>
      <c r="I186" s="90"/>
      <c r="J186" s="87"/>
      <c r="K186" s="87"/>
      <c r="L186" s="87"/>
      <c r="M186" s="87"/>
      <c r="N186" s="87"/>
      <c r="O186" s="87"/>
      <c r="P186" s="87"/>
      <c r="Q186" s="87"/>
      <c r="R186" s="87"/>
      <c r="S186" s="87"/>
      <c r="T186" s="87"/>
      <c r="U186" s="87"/>
      <c r="V186" s="87"/>
      <c r="W186" s="87"/>
      <c r="X186" s="87"/>
      <c r="Y186" s="87"/>
    </row>
    <row r="187" spans="1:25" ht="12" customHeight="1">
      <c r="A187" s="87"/>
      <c r="B187" s="87"/>
      <c r="C187" s="87"/>
      <c r="D187" s="87"/>
      <c r="E187" s="87"/>
      <c r="F187" s="87"/>
      <c r="G187" s="88"/>
      <c r="H187" s="89"/>
      <c r="I187" s="90"/>
      <c r="J187" s="87"/>
      <c r="K187" s="87"/>
      <c r="L187" s="87"/>
      <c r="M187" s="87"/>
      <c r="N187" s="87"/>
      <c r="O187" s="87"/>
      <c r="P187" s="87"/>
      <c r="Q187" s="87"/>
      <c r="R187" s="87"/>
      <c r="S187" s="87"/>
      <c r="T187" s="87"/>
      <c r="U187" s="87"/>
      <c r="V187" s="87"/>
      <c r="W187" s="87"/>
      <c r="X187" s="87"/>
      <c r="Y187" s="87"/>
    </row>
    <row r="188" spans="1:25" ht="12" customHeight="1">
      <c r="A188" s="87"/>
      <c r="B188" s="87"/>
      <c r="C188" s="87"/>
      <c r="D188" s="87"/>
      <c r="E188" s="87"/>
      <c r="F188" s="87"/>
      <c r="G188" s="88"/>
      <c r="H188" s="89"/>
      <c r="I188" s="90"/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  <c r="W188" s="87"/>
      <c r="X188" s="87"/>
      <c r="Y188" s="87"/>
    </row>
    <row r="189" spans="1:25" ht="12" customHeight="1">
      <c r="A189" s="87"/>
      <c r="B189" s="87"/>
      <c r="C189" s="87"/>
      <c r="D189" s="87"/>
      <c r="E189" s="87"/>
      <c r="F189" s="87"/>
      <c r="G189" s="88"/>
      <c r="H189" s="89"/>
      <c r="I189" s="90"/>
      <c r="J189" s="87"/>
      <c r="K189" s="87"/>
      <c r="L189" s="87"/>
      <c r="M189" s="87"/>
      <c r="N189" s="87"/>
      <c r="O189" s="87"/>
      <c r="P189" s="87"/>
      <c r="Q189" s="87"/>
      <c r="R189" s="87"/>
      <c r="S189" s="87"/>
      <c r="T189" s="87"/>
      <c r="U189" s="87"/>
      <c r="V189" s="87"/>
      <c r="W189" s="87"/>
      <c r="X189" s="87"/>
      <c r="Y189" s="87"/>
    </row>
    <row r="190" spans="1:25" ht="12" customHeight="1">
      <c r="A190" s="87"/>
      <c r="B190" s="87"/>
      <c r="C190" s="87"/>
      <c r="D190" s="87"/>
      <c r="E190" s="87"/>
      <c r="F190" s="87"/>
      <c r="G190" s="88"/>
      <c r="H190" s="89"/>
      <c r="I190" s="90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  <c r="U190" s="87"/>
      <c r="V190" s="87"/>
      <c r="W190" s="87"/>
      <c r="X190" s="87"/>
      <c r="Y190" s="87"/>
    </row>
    <row r="191" spans="1:25" ht="12" customHeight="1">
      <c r="A191" s="87"/>
      <c r="B191" s="87"/>
      <c r="C191" s="87"/>
      <c r="D191" s="87"/>
      <c r="E191" s="87"/>
      <c r="F191" s="87"/>
      <c r="G191" s="88"/>
      <c r="H191" s="89"/>
      <c r="I191" s="90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  <c r="W191" s="87"/>
      <c r="X191" s="87"/>
      <c r="Y191" s="87"/>
    </row>
    <row r="192" spans="1:25" ht="12" customHeight="1">
      <c r="A192" s="87"/>
      <c r="B192" s="87"/>
      <c r="C192" s="87"/>
      <c r="D192" s="87"/>
      <c r="E192" s="87"/>
      <c r="F192" s="87"/>
      <c r="G192" s="88"/>
      <c r="H192" s="89"/>
      <c r="I192" s="90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  <c r="U192" s="87"/>
      <c r="V192" s="87"/>
      <c r="W192" s="87"/>
      <c r="X192" s="87"/>
      <c r="Y192" s="87"/>
    </row>
    <row r="193" spans="1:25" ht="12" customHeight="1">
      <c r="A193" s="87"/>
      <c r="B193" s="87"/>
      <c r="C193" s="87"/>
      <c r="D193" s="87"/>
      <c r="E193" s="87"/>
      <c r="F193" s="87"/>
      <c r="G193" s="88"/>
      <c r="H193" s="89"/>
      <c r="I193" s="90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  <c r="U193" s="87"/>
      <c r="V193" s="87"/>
      <c r="W193" s="87"/>
      <c r="X193" s="87"/>
      <c r="Y193" s="87"/>
    </row>
    <row r="194" spans="1:25" ht="12" customHeight="1">
      <c r="A194" s="87"/>
      <c r="B194" s="87"/>
      <c r="C194" s="87"/>
      <c r="D194" s="87"/>
      <c r="E194" s="87"/>
      <c r="F194" s="87"/>
      <c r="G194" s="88"/>
      <c r="H194" s="89"/>
      <c r="I194" s="90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  <c r="W194" s="87"/>
      <c r="X194" s="87"/>
      <c r="Y194" s="87"/>
    </row>
    <row r="195" spans="1:25" ht="12" customHeight="1">
      <c r="A195" s="87"/>
      <c r="B195" s="87"/>
      <c r="C195" s="87"/>
      <c r="D195" s="87"/>
      <c r="E195" s="87"/>
      <c r="F195" s="87"/>
      <c r="G195" s="88"/>
      <c r="H195" s="89"/>
      <c r="I195" s="90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  <c r="U195" s="87"/>
      <c r="V195" s="87"/>
      <c r="W195" s="87"/>
      <c r="X195" s="87"/>
      <c r="Y195" s="87"/>
    </row>
    <row r="196" spans="1:25" ht="12" customHeight="1">
      <c r="A196" s="87"/>
      <c r="B196" s="87"/>
      <c r="C196" s="87"/>
      <c r="D196" s="87"/>
      <c r="E196" s="87"/>
      <c r="F196" s="87"/>
      <c r="G196" s="88"/>
      <c r="H196" s="89"/>
      <c r="I196" s="90"/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  <c r="W196" s="87"/>
      <c r="X196" s="87"/>
      <c r="Y196" s="87"/>
    </row>
    <row r="197" spans="1:25" ht="12" customHeight="1">
      <c r="A197" s="87"/>
      <c r="B197" s="87"/>
      <c r="C197" s="87"/>
      <c r="D197" s="87"/>
      <c r="E197" s="87"/>
      <c r="F197" s="87"/>
      <c r="G197" s="88"/>
      <c r="H197" s="89"/>
      <c r="I197" s="90"/>
      <c r="J197" s="87"/>
      <c r="K197" s="87"/>
      <c r="L197" s="87"/>
      <c r="M197" s="87"/>
      <c r="N197" s="87"/>
      <c r="O197" s="87"/>
      <c r="P197" s="87"/>
      <c r="Q197" s="87"/>
      <c r="R197" s="87"/>
      <c r="S197" s="87"/>
      <c r="T197" s="87"/>
      <c r="U197" s="87"/>
      <c r="V197" s="87"/>
      <c r="W197" s="87"/>
      <c r="X197" s="87"/>
      <c r="Y197" s="87"/>
    </row>
    <row r="198" spans="1:25" ht="12" customHeight="1">
      <c r="A198" s="87"/>
      <c r="B198" s="87"/>
      <c r="C198" s="87"/>
      <c r="D198" s="87"/>
      <c r="E198" s="87"/>
      <c r="F198" s="87"/>
      <c r="G198" s="88"/>
      <c r="H198" s="89"/>
      <c r="I198" s="90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  <c r="U198" s="87"/>
      <c r="V198" s="87"/>
      <c r="W198" s="87"/>
      <c r="X198" s="87"/>
      <c r="Y198" s="87"/>
    </row>
    <row r="199" spans="1:25" ht="12" customHeight="1">
      <c r="A199" s="87"/>
      <c r="B199" s="87"/>
      <c r="C199" s="87"/>
      <c r="D199" s="87"/>
      <c r="E199" s="87"/>
      <c r="F199" s="87"/>
      <c r="G199" s="88"/>
      <c r="H199" s="89"/>
      <c r="I199" s="90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  <c r="U199" s="87"/>
      <c r="V199" s="87"/>
      <c r="W199" s="87"/>
      <c r="X199" s="87"/>
      <c r="Y199" s="87"/>
    </row>
    <row r="200" spans="1:25" ht="12" customHeight="1">
      <c r="A200" s="87"/>
      <c r="B200" s="87"/>
      <c r="C200" s="87"/>
      <c r="D200" s="87"/>
      <c r="E200" s="87"/>
      <c r="F200" s="87"/>
      <c r="G200" s="88"/>
      <c r="H200" s="89"/>
      <c r="I200" s="90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  <c r="W200" s="87"/>
      <c r="X200" s="87"/>
      <c r="Y200" s="87"/>
    </row>
    <row r="201" spans="1:25" ht="12" customHeight="1">
      <c r="A201" s="87"/>
      <c r="B201" s="87"/>
      <c r="C201" s="87"/>
      <c r="D201" s="87"/>
      <c r="E201" s="87"/>
      <c r="F201" s="87"/>
      <c r="G201" s="88"/>
      <c r="H201" s="89"/>
      <c r="I201" s="90"/>
      <c r="J201" s="87"/>
      <c r="K201" s="87"/>
      <c r="L201" s="87"/>
      <c r="M201" s="87"/>
      <c r="N201" s="87"/>
      <c r="O201" s="87"/>
      <c r="P201" s="87"/>
      <c r="Q201" s="87"/>
      <c r="R201" s="87"/>
      <c r="S201" s="87"/>
      <c r="T201" s="87"/>
      <c r="U201" s="87"/>
      <c r="V201" s="87"/>
      <c r="W201" s="87"/>
      <c r="X201" s="87"/>
      <c r="Y201" s="87"/>
    </row>
    <row r="202" spans="1:25" ht="12" customHeight="1">
      <c r="A202" s="87"/>
      <c r="B202" s="87"/>
      <c r="C202" s="87"/>
      <c r="D202" s="87"/>
      <c r="E202" s="87"/>
      <c r="F202" s="87"/>
      <c r="G202" s="88"/>
      <c r="H202" s="89"/>
      <c r="I202" s="90"/>
      <c r="J202" s="87"/>
      <c r="K202" s="87"/>
      <c r="L202" s="87"/>
      <c r="M202" s="87"/>
      <c r="N202" s="87"/>
      <c r="O202" s="87"/>
      <c r="P202" s="87"/>
      <c r="Q202" s="87"/>
      <c r="R202" s="87"/>
      <c r="S202" s="87"/>
      <c r="T202" s="87"/>
      <c r="U202" s="87"/>
      <c r="V202" s="87"/>
      <c r="W202" s="87"/>
      <c r="X202" s="87"/>
      <c r="Y202" s="87"/>
    </row>
    <row r="203" spans="1:25" ht="12" customHeight="1">
      <c r="A203" s="87"/>
      <c r="B203" s="87"/>
      <c r="C203" s="87"/>
      <c r="D203" s="87"/>
      <c r="E203" s="87"/>
      <c r="F203" s="87"/>
      <c r="G203" s="88"/>
      <c r="H203" s="89"/>
      <c r="I203" s="90"/>
      <c r="J203" s="87"/>
      <c r="K203" s="87"/>
      <c r="L203" s="87"/>
      <c r="M203" s="87"/>
      <c r="N203" s="87"/>
      <c r="O203" s="87"/>
      <c r="P203" s="87"/>
      <c r="Q203" s="87"/>
      <c r="R203" s="87"/>
      <c r="S203" s="87"/>
      <c r="T203" s="87"/>
      <c r="U203" s="87"/>
      <c r="V203" s="87"/>
      <c r="W203" s="87"/>
      <c r="X203" s="87"/>
      <c r="Y203" s="87"/>
    </row>
    <row r="204" spans="1:25" ht="12" customHeight="1">
      <c r="A204" s="87"/>
      <c r="B204" s="87"/>
      <c r="C204" s="87"/>
      <c r="D204" s="87"/>
      <c r="E204" s="87"/>
      <c r="F204" s="87"/>
      <c r="G204" s="88"/>
      <c r="H204" s="89"/>
      <c r="I204" s="90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  <c r="W204" s="87"/>
      <c r="X204" s="87"/>
      <c r="Y204" s="87"/>
    </row>
    <row r="205" spans="1:25" ht="12" customHeight="1">
      <c r="A205" s="87"/>
      <c r="B205" s="87"/>
      <c r="C205" s="87"/>
      <c r="D205" s="87"/>
      <c r="E205" s="87"/>
      <c r="F205" s="87"/>
      <c r="G205" s="88"/>
      <c r="H205" s="89"/>
      <c r="I205" s="90"/>
      <c r="J205" s="87"/>
      <c r="K205" s="87"/>
      <c r="L205" s="87"/>
      <c r="M205" s="87"/>
      <c r="N205" s="87"/>
      <c r="O205" s="87"/>
      <c r="P205" s="87"/>
      <c r="Q205" s="87"/>
      <c r="R205" s="87"/>
      <c r="S205" s="87"/>
      <c r="T205" s="87"/>
      <c r="U205" s="87"/>
      <c r="V205" s="87"/>
      <c r="W205" s="87"/>
      <c r="X205" s="87"/>
      <c r="Y205" s="87"/>
    </row>
    <row r="206" spans="1:25" ht="12" customHeight="1">
      <c r="A206" s="87"/>
      <c r="B206" s="87"/>
      <c r="C206" s="87"/>
      <c r="D206" s="87"/>
      <c r="E206" s="87"/>
      <c r="F206" s="87"/>
      <c r="G206" s="88"/>
      <c r="H206" s="89"/>
      <c r="I206" s="90"/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  <c r="W206" s="87"/>
      <c r="X206" s="87"/>
      <c r="Y206" s="87"/>
    </row>
    <row r="207" spans="1:25" ht="12" customHeight="1">
      <c r="A207" s="87"/>
      <c r="B207" s="87"/>
      <c r="C207" s="87"/>
      <c r="D207" s="87"/>
      <c r="E207" s="87"/>
      <c r="F207" s="87"/>
      <c r="G207" s="88"/>
      <c r="H207" s="89"/>
      <c r="I207" s="90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  <c r="U207" s="87"/>
      <c r="V207" s="87"/>
      <c r="W207" s="87"/>
      <c r="X207" s="87"/>
      <c r="Y207" s="87"/>
    </row>
    <row r="208" spans="1:25" ht="12" customHeight="1">
      <c r="A208" s="87"/>
      <c r="B208" s="87"/>
      <c r="C208" s="87"/>
      <c r="D208" s="87"/>
      <c r="E208" s="87"/>
      <c r="F208" s="87"/>
      <c r="G208" s="88"/>
      <c r="H208" s="89"/>
      <c r="I208" s="90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  <c r="U208" s="87"/>
      <c r="V208" s="87"/>
      <c r="W208" s="87"/>
      <c r="X208" s="87"/>
      <c r="Y208" s="87"/>
    </row>
    <row r="209" spans="1:25" ht="12" customHeight="1">
      <c r="A209" s="87"/>
      <c r="B209" s="87"/>
      <c r="C209" s="87"/>
      <c r="D209" s="87"/>
      <c r="E209" s="87"/>
      <c r="F209" s="87"/>
      <c r="G209" s="88"/>
      <c r="H209" s="89"/>
      <c r="I209" s="90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  <c r="U209" s="87"/>
      <c r="V209" s="87"/>
      <c r="W209" s="87"/>
      <c r="X209" s="87"/>
      <c r="Y209" s="87"/>
    </row>
    <row r="210" spans="1:25" ht="12" customHeight="1">
      <c r="A210" s="87"/>
      <c r="B210" s="87"/>
      <c r="C210" s="87"/>
      <c r="D210" s="87"/>
      <c r="E210" s="87"/>
      <c r="F210" s="87"/>
      <c r="G210" s="88"/>
      <c r="H210" s="89"/>
      <c r="I210" s="90"/>
      <c r="J210" s="87"/>
      <c r="K210" s="87"/>
      <c r="L210" s="87"/>
      <c r="M210" s="87"/>
      <c r="N210" s="87"/>
      <c r="O210" s="87"/>
      <c r="P210" s="87"/>
      <c r="Q210" s="87"/>
      <c r="R210" s="87"/>
      <c r="S210" s="87"/>
      <c r="T210" s="87"/>
      <c r="U210" s="87"/>
      <c r="V210" s="87"/>
      <c r="W210" s="87"/>
      <c r="X210" s="87"/>
      <c r="Y210" s="87"/>
    </row>
    <row r="211" spans="1:25" ht="12" customHeight="1">
      <c r="A211" s="87"/>
      <c r="B211" s="87"/>
      <c r="C211" s="87"/>
      <c r="D211" s="87"/>
      <c r="E211" s="87"/>
      <c r="F211" s="87"/>
      <c r="G211" s="88"/>
      <c r="H211" s="89"/>
      <c r="I211" s="90"/>
      <c r="J211" s="87"/>
      <c r="K211" s="87"/>
      <c r="L211" s="87"/>
      <c r="M211" s="87"/>
      <c r="N211" s="87"/>
      <c r="O211" s="87"/>
      <c r="P211" s="87"/>
      <c r="Q211" s="87"/>
      <c r="R211" s="87"/>
      <c r="S211" s="87"/>
      <c r="T211" s="87"/>
      <c r="U211" s="87"/>
      <c r="V211" s="87"/>
      <c r="W211" s="87"/>
      <c r="X211" s="87"/>
      <c r="Y211" s="87"/>
    </row>
    <row r="212" spans="1:25" ht="12" customHeight="1">
      <c r="A212" s="87"/>
      <c r="B212" s="87"/>
      <c r="C212" s="87"/>
      <c r="D212" s="87"/>
      <c r="E212" s="87"/>
      <c r="F212" s="87"/>
      <c r="G212" s="88"/>
      <c r="H212" s="89"/>
      <c r="I212" s="90"/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  <c r="W212" s="87"/>
      <c r="X212" s="87"/>
      <c r="Y212" s="87"/>
    </row>
    <row r="213" spans="1:25" ht="12" customHeight="1">
      <c r="A213" s="87"/>
      <c r="B213" s="87"/>
      <c r="C213" s="87"/>
      <c r="D213" s="87"/>
      <c r="E213" s="87"/>
      <c r="F213" s="87"/>
      <c r="G213" s="88"/>
      <c r="H213" s="89"/>
      <c r="I213" s="90"/>
      <c r="J213" s="87"/>
      <c r="K213" s="87"/>
      <c r="L213" s="87"/>
      <c r="M213" s="87"/>
      <c r="N213" s="87"/>
      <c r="O213" s="87"/>
      <c r="P213" s="87"/>
      <c r="Q213" s="87"/>
      <c r="R213" s="87"/>
      <c r="S213" s="87"/>
      <c r="T213" s="87"/>
      <c r="U213" s="87"/>
      <c r="V213" s="87"/>
      <c r="W213" s="87"/>
      <c r="X213" s="87"/>
      <c r="Y213" s="87"/>
    </row>
    <row r="214" spans="1:25" ht="12" customHeight="1">
      <c r="A214" s="87"/>
      <c r="B214" s="87"/>
      <c r="C214" s="87"/>
      <c r="D214" s="87"/>
      <c r="E214" s="87"/>
      <c r="F214" s="87"/>
      <c r="G214" s="88"/>
      <c r="H214" s="89"/>
      <c r="I214" s="90"/>
      <c r="J214" s="87"/>
      <c r="K214" s="87"/>
      <c r="L214" s="87"/>
      <c r="M214" s="87"/>
      <c r="N214" s="87"/>
      <c r="O214" s="87"/>
      <c r="P214" s="87"/>
      <c r="Q214" s="87"/>
      <c r="R214" s="87"/>
      <c r="S214" s="87"/>
      <c r="T214" s="87"/>
      <c r="U214" s="87"/>
      <c r="V214" s="87"/>
      <c r="W214" s="87"/>
      <c r="X214" s="87"/>
      <c r="Y214" s="87"/>
    </row>
    <row r="215" spans="1:25" ht="12" customHeight="1">
      <c r="A215" s="87"/>
      <c r="B215" s="87"/>
      <c r="C215" s="87"/>
      <c r="D215" s="87"/>
      <c r="E215" s="87"/>
      <c r="F215" s="87"/>
      <c r="G215" s="88"/>
      <c r="H215" s="89"/>
      <c r="I215" s="90"/>
      <c r="J215" s="87"/>
      <c r="K215" s="87"/>
      <c r="L215" s="87"/>
      <c r="M215" s="87"/>
      <c r="N215" s="87"/>
      <c r="O215" s="87"/>
      <c r="P215" s="87"/>
      <c r="Q215" s="87"/>
      <c r="R215" s="87"/>
      <c r="S215" s="87"/>
      <c r="T215" s="87"/>
      <c r="U215" s="87"/>
      <c r="V215" s="87"/>
      <c r="W215" s="87"/>
      <c r="X215" s="87"/>
      <c r="Y215" s="87"/>
    </row>
    <row r="216" spans="1:25" ht="12" customHeight="1">
      <c r="A216" s="87"/>
      <c r="B216" s="87"/>
      <c r="C216" s="87"/>
      <c r="D216" s="87"/>
      <c r="E216" s="87"/>
      <c r="F216" s="87"/>
      <c r="G216" s="88"/>
      <c r="H216" s="89"/>
      <c r="I216" s="90"/>
      <c r="J216" s="87"/>
      <c r="K216" s="87"/>
      <c r="L216" s="87"/>
      <c r="M216" s="87"/>
      <c r="N216" s="87"/>
      <c r="O216" s="87"/>
      <c r="P216" s="87"/>
      <c r="Q216" s="87"/>
      <c r="R216" s="87"/>
      <c r="S216" s="87"/>
      <c r="T216" s="87"/>
      <c r="U216" s="87"/>
      <c r="V216" s="87"/>
      <c r="W216" s="87"/>
      <c r="X216" s="87"/>
      <c r="Y216" s="87"/>
    </row>
    <row r="217" spans="1:25" ht="12" customHeight="1">
      <c r="A217" s="87"/>
      <c r="B217" s="87"/>
      <c r="C217" s="87"/>
      <c r="D217" s="87"/>
      <c r="E217" s="87"/>
      <c r="F217" s="87"/>
      <c r="G217" s="88"/>
      <c r="H217" s="89"/>
      <c r="I217" s="90"/>
      <c r="J217" s="87"/>
      <c r="K217" s="87"/>
      <c r="L217" s="87"/>
      <c r="M217" s="87"/>
      <c r="N217" s="87"/>
      <c r="O217" s="87"/>
      <c r="P217" s="87"/>
      <c r="Q217" s="87"/>
      <c r="R217" s="87"/>
      <c r="S217" s="87"/>
      <c r="T217" s="87"/>
      <c r="U217" s="87"/>
      <c r="V217" s="87"/>
      <c r="W217" s="87"/>
      <c r="X217" s="87"/>
      <c r="Y217" s="87"/>
    </row>
    <row r="218" spans="1:25" ht="12" customHeight="1">
      <c r="A218" s="87"/>
      <c r="B218" s="87"/>
      <c r="C218" s="87"/>
      <c r="D218" s="87"/>
      <c r="E218" s="87"/>
      <c r="F218" s="87"/>
      <c r="G218" s="88"/>
      <c r="H218" s="89"/>
      <c r="I218" s="90"/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  <c r="W218" s="87"/>
      <c r="X218" s="87"/>
      <c r="Y218" s="87"/>
    </row>
    <row r="219" spans="1:25" ht="12" customHeight="1">
      <c r="A219" s="87"/>
      <c r="B219" s="87"/>
      <c r="C219" s="87"/>
      <c r="D219" s="87"/>
      <c r="E219" s="87"/>
      <c r="F219" s="87"/>
      <c r="G219" s="88"/>
      <c r="H219" s="89"/>
      <c r="I219" s="90"/>
      <c r="J219" s="87"/>
      <c r="K219" s="87"/>
      <c r="L219" s="87"/>
      <c r="M219" s="87"/>
      <c r="N219" s="87"/>
      <c r="O219" s="87"/>
      <c r="P219" s="87"/>
      <c r="Q219" s="87"/>
      <c r="R219" s="87"/>
      <c r="S219" s="87"/>
      <c r="T219" s="87"/>
      <c r="U219" s="87"/>
      <c r="V219" s="87"/>
      <c r="W219" s="87"/>
      <c r="X219" s="87"/>
      <c r="Y219" s="87"/>
    </row>
    <row r="220" spans="1:25" ht="12" customHeight="1">
      <c r="A220" s="87"/>
      <c r="B220" s="87"/>
      <c r="C220" s="87"/>
      <c r="D220" s="87"/>
      <c r="E220" s="87"/>
      <c r="F220" s="87"/>
      <c r="G220" s="88"/>
      <c r="H220" s="89"/>
      <c r="I220" s="90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  <c r="U220" s="87"/>
      <c r="V220" s="87"/>
      <c r="W220" s="87"/>
      <c r="X220" s="87"/>
      <c r="Y220" s="87"/>
    </row>
    <row r="221" spans="1:25" ht="12" customHeight="1">
      <c r="A221" s="87"/>
      <c r="B221" s="87"/>
      <c r="C221" s="87"/>
      <c r="D221" s="87"/>
      <c r="E221" s="87"/>
      <c r="F221" s="87"/>
      <c r="G221" s="88"/>
      <c r="H221" s="89"/>
      <c r="I221" s="90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  <c r="U221" s="87"/>
      <c r="V221" s="87"/>
      <c r="W221" s="87"/>
      <c r="X221" s="87"/>
      <c r="Y221" s="87"/>
    </row>
    <row r="222" spans="1:25" ht="12" customHeight="1">
      <c r="A222" s="87"/>
      <c r="B222" s="87"/>
      <c r="C222" s="87"/>
      <c r="D222" s="87"/>
      <c r="E222" s="87"/>
      <c r="F222" s="87"/>
      <c r="G222" s="88"/>
      <c r="H222" s="89"/>
      <c r="I222" s="90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  <c r="U222" s="87"/>
      <c r="V222" s="87"/>
      <c r="W222" s="87"/>
      <c r="X222" s="87"/>
      <c r="Y222" s="87"/>
    </row>
    <row r="223" spans="1:25" ht="12" customHeight="1">
      <c r="A223" s="87"/>
      <c r="B223" s="87"/>
      <c r="C223" s="87"/>
      <c r="D223" s="87"/>
      <c r="E223" s="87"/>
      <c r="F223" s="87"/>
      <c r="G223" s="88"/>
      <c r="H223" s="89"/>
      <c r="I223" s="90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  <c r="U223" s="87"/>
      <c r="V223" s="87"/>
      <c r="W223" s="87"/>
      <c r="X223" s="87"/>
      <c r="Y223" s="87"/>
    </row>
    <row r="224" spans="1:25" ht="12" customHeight="1">
      <c r="A224" s="87"/>
      <c r="B224" s="87"/>
      <c r="C224" s="87"/>
      <c r="D224" s="87"/>
      <c r="E224" s="87"/>
      <c r="F224" s="87"/>
      <c r="G224" s="88"/>
      <c r="H224" s="89"/>
      <c r="I224" s="90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  <c r="U224" s="87"/>
      <c r="V224" s="87"/>
      <c r="W224" s="87"/>
      <c r="X224" s="87"/>
      <c r="Y224" s="87"/>
    </row>
    <row r="225" spans="1:25" ht="12" customHeight="1">
      <c r="A225" s="87"/>
      <c r="B225" s="87"/>
      <c r="C225" s="87"/>
      <c r="D225" s="87"/>
      <c r="E225" s="87"/>
      <c r="F225" s="87"/>
      <c r="G225" s="88"/>
      <c r="H225" s="89"/>
      <c r="I225" s="90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  <c r="U225" s="87"/>
      <c r="V225" s="87"/>
      <c r="W225" s="87"/>
      <c r="X225" s="87"/>
      <c r="Y225" s="87"/>
    </row>
    <row r="226" spans="1:25" ht="15.75" customHeight="1">
      <c r="H226" s="89"/>
    </row>
    <row r="227" spans="1:25" ht="15.75" customHeight="1"/>
    <row r="228" spans="1:25" ht="15.75" customHeight="1"/>
    <row r="229" spans="1:25" ht="15.75" customHeight="1"/>
    <row r="230" spans="1:25" ht="15.75" customHeight="1"/>
    <row r="231" spans="1:25" ht="15.75" customHeight="1"/>
    <row r="232" spans="1:25" ht="15.75" customHeight="1"/>
    <row r="233" spans="1:25" ht="15.75" customHeight="1"/>
    <row r="234" spans="1:25" ht="15.75" customHeight="1"/>
    <row r="235" spans="1:25" ht="15.75" customHeight="1"/>
    <row r="236" spans="1:25" ht="15.75" customHeight="1"/>
    <row r="237" spans="1:25" ht="15.75" customHeight="1"/>
    <row r="238" spans="1:25" ht="15.75" customHeight="1"/>
    <row r="239" spans="1:25" ht="15.75" customHeight="1"/>
    <row r="240" spans="1:25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</sheetData>
  <sheetProtection sheet="1" objects="1" scenarios="1" selectLockedCells="1"/>
  <phoneticPr fontId="23" type="noConversion"/>
  <pageMargins left="0.25" right="0.25" top="0.75" bottom="0.75" header="0.3" footer="0.3"/>
  <pageSetup paperSize="9" orientation="landscape" r:id="rId1"/>
  <headerFooter>
    <oddHeader>&amp;C&amp;A</oddHeader>
    <oddFooter>&amp;CPage &amp;P</oddFooter>
  </headerFooter>
  <rowBreaks count="2" manualBreakCount="2">
    <brk id="21" max="16383" man="1"/>
    <brk id="44" max="16383" man="1"/>
  </rowBreaks>
  <drawing r:id="rId2"/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X57"/>
  <sheetViews>
    <sheetView showGridLines="0" view="pageLayout" workbookViewId="0">
      <selection activeCell="E1" sqref="E1:M1"/>
    </sheetView>
  </sheetViews>
  <sheetFormatPr baseColWidth="10" defaultColWidth="10.77734375" defaultRowHeight="15.6"/>
  <cols>
    <col min="1" max="1" width="3.77734375" style="143" customWidth="1"/>
    <col min="2" max="2" width="3.109375" style="143" customWidth="1"/>
    <col min="3" max="3" width="14.109375" style="143" customWidth="1"/>
    <col min="4" max="4" width="9.6640625" style="143" customWidth="1"/>
    <col min="5" max="5" width="6.109375" style="143" customWidth="1"/>
    <col min="6" max="6" width="4.44140625" style="143" customWidth="1"/>
    <col min="7" max="7" width="4.6640625" style="143" customWidth="1"/>
    <col min="8" max="8" width="6.109375" style="143" customWidth="1"/>
    <col min="9" max="9" width="4.77734375" style="143" customWidth="1"/>
    <col min="10" max="21" width="4.6640625" style="143" customWidth="1"/>
    <col min="22" max="23" width="4.33203125" style="143" customWidth="1"/>
    <col min="24" max="24" width="4.6640625" style="143" customWidth="1"/>
    <col min="25" max="25" width="3.33203125" style="143" customWidth="1"/>
    <col min="26" max="26" width="6.109375" style="143" customWidth="1"/>
    <col min="27" max="16384" width="10.77734375" style="143"/>
  </cols>
  <sheetData>
    <row r="1" spans="1:24" ht="19.8">
      <c r="A1" s="281" t="s">
        <v>143</v>
      </c>
      <c r="B1" s="281"/>
      <c r="C1" s="281"/>
      <c r="D1" s="281"/>
      <c r="E1" s="282" t="s">
        <v>83</v>
      </c>
      <c r="F1" s="282"/>
      <c r="G1" s="282"/>
      <c r="H1" s="282"/>
      <c r="I1" s="282"/>
      <c r="J1" s="282"/>
      <c r="K1" s="282"/>
      <c r="L1" s="282"/>
      <c r="M1" s="282"/>
      <c r="U1" s="144" t="s">
        <v>81</v>
      </c>
    </row>
    <row r="2" spans="1:24" ht="21">
      <c r="A2" s="281" t="s">
        <v>82</v>
      </c>
      <c r="B2" s="281"/>
      <c r="C2" s="281"/>
      <c r="D2" s="282" t="s">
        <v>83</v>
      </c>
      <c r="E2" s="282"/>
      <c r="F2" s="282"/>
      <c r="G2" s="282"/>
      <c r="U2" s="145" t="s">
        <v>84</v>
      </c>
    </row>
    <row r="3" spans="1:24">
      <c r="V3" s="195" t="s">
        <v>155</v>
      </c>
      <c r="W3" s="283" t="s">
        <v>144</v>
      </c>
      <c r="X3" s="283"/>
    </row>
    <row r="5" spans="1:24" ht="25.95" customHeight="1">
      <c r="A5" s="277" t="s">
        <v>85</v>
      </c>
      <c r="B5" s="277"/>
      <c r="C5" s="277"/>
      <c r="D5" s="278"/>
      <c r="E5" s="278"/>
      <c r="F5" s="278"/>
      <c r="G5" s="278"/>
      <c r="H5" s="279" t="s">
        <v>86</v>
      </c>
      <c r="I5" s="280"/>
      <c r="J5" s="280"/>
      <c r="K5" s="280"/>
      <c r="L5" s="280"/>
      <c r="M5" s="308"/>
      <c r="N5" s="309"/>
      <c r="O5" s="309"/>
      <c r="P5" s="309"/>
      <c r="Q5" s="309"/>
      <c r="R5" s="309"/>
      <c r="S5" s="309"/>
      <c r="T5" s="310" t="s">
        <v>145</v>
      </c>
      <c r="U5" s="311"/>
      <c r="V5" s="311"/>
      <c r="W5" s="311"/>
      <c r="X5" s="311"/>
    </row>
    <row r="6" spans="1:24" ht="25.95" customHeight="1">
      <c r="A6" s="277" t="s">
        <v>87</v>
      </c>
      <c r="B6" s="277"/>
      <c r="C6" s="277"/>
      <c r="D6" s="278"/>
      <c r="E6" s="278"/>
      <c r="F6" s="278"/>
      <c r="G6" s="278"/>
      <c r="H6" s="279" t="s">
        <v>88</v>
      </c>
      <c r="I6" s="280"/>
      <c r="J6" s="280"/>
      <c r="K6" s="280"/>
      <c r="L6" s="280"/>
      <c r="M6" s="308"/>
      <c r="N6" s="309"/>
      <c r="O6" s="309"/>
      <c r="P6" s="309"/>
      <c r="Q6" s="309"/>
      <c r="R6" s="309"/>
      <c r="S6" s="309"/>
      <c r="T6" s="310"/>
      <c r="U6" s="311"/>
      <c r="V6" s="311"/>
      <c r="W6" s="311"/>
      <c r="X6" s="311"/>
    </row>
    <row r="8" spans="1:24" ht="16.2" thickBot="1"/>
    <row r="9" spans="1:24" ht="24" customHeight="1" thickTop="1">
      <c r="A9" s="292">
        <v>1</v>
      </c>
      <c r="B9" s="295" t="s">
        <v>89</v>
      </c>
      <c r="C9" s="298" t="s">
        <v>90</v>
      </c>
      <c r="D9" s="301" t="s">
        <v>91</v>
      </c>
      <c r="E9" s="323" t="s">
        <v>158</v>
      </c>
      <c r="F9" s="304" t="s">
        <v>92</v>
      </c>
      <c r="G9" s="305"/>
      <c r="H9" s="305"/>
      <c r="I9" s="305"/>
      <c r="J9" s="305"/>
      <c r="K9" s="305"/>
      <c r="L9" s="305"/>
      <c r="M9" s="305"/>
      <c r="N9" s="305"/>
      <c r="O9" s="305"/>
      <c r="P9" s="305"/>
      <c r="Q9" s="305"/>
      <c r="R9" s="305"/>
      <c r="S9" s="305"/>
      <c r="T9" s="306"/>
      <c r="U9" s="326" t="s">
        <v>74</v>
      </c>
      <c r="V9" s="329" t="s">
        <v>93</v>
      </c>
      <c r="W9" s="332" t="s">
        <v>73</v>
      </c>
      <c r="X9" s="335" t="s">
        <v>94</v>
      </c>
    </row>
    <row r="10" spans="1:24" ht="60" customHeight="1">
      <c r="A10" s="293"/>
      <c r="B10" s="296"/>
      <c r="C10" s="299"/>
      <c r="D10" s="302"/>
      <c r="E10" s="324"/>
      <c r="F10" s="284" t="s">
        <v>75</v>
      </c>
      <c r="G10" s="285"/>
      <c r="H10" s="286"/>
      <c r="I10" s="287" t="s">
        <v>76</v>
      </c>
      <c r="J10" s="287"/>
      <c r="K10" s="287" t="s">
        <v>156</v>
      </c>
      <c r="L10" s="287"/>
      <c r="M10" s="287" t="s">
        <v>146</v>
      </c>
      <c r="N10" s="287"/>
      <c r="O10" s="290" t="s">
        <v>77</v>
      </c>
      <c r="P10" s="290"/>
      <c r="Q10" s="290" t="s">
        <v>78</v>
      </c>
      <c r="R10" s="290"/>
      <c r="S10" s="290" t="s">
        <v>154</v>
      </c>
      <c r="T10" s="290"/>
      <c r="U10" s="327"/>
      <c r="V10" s="330"/>
      <c r="W10" s="333"/>
      <c r="X10" s="336"/>
    </row>
    <row r="11" spans="1:24">
      <c r="A11" s="293"/>
      <c r="B11" s="296"/>
      <c r="C11" s="299"/>
      <c r="D11" s="302"/>
      <c r="E11" s="324"/>
      <c r="F11" s="214"/>
      <c r="G11" s="215"/>
      <c r="H11" s="321" t="s">
        <v>159</v>
      </c>
      <c r="I11" s="288"/>
      <c r="J11" s="289"/>
      <c r="K11" s="288"/>
      <c r="L11" s="289"/>
      <c r="M11" s="289"/>
      <c r="N11" s="289"/>
      <c r="O11" s="291"/>
      <c r="P11" s="291"/>
      <c r="Q11" s="291"/>
      <c r="R11" s="291"/>
      <c r="S11" s="291"/>
      <c r="T11" s="291"/>
      <c r="U11" s="327"/>
      <c r="V11" s="330"/>
      <c r="W11" s="333"/>
      <c r="X11" s="336"/>
    </row>
    <row r="12" spans="1:24">
      <c r="A12" s="294"/>
      <c r="B12" s="297"/>
      <c r="C12" s="300"/>
      <c r="D12" s="303"/>
      <c r="E12" s="325"/>
      <c r="F12" s="216" t="s">
        <v>79</v>
      </c>
      <c r="G12" s="216" t="s">
        <v>80</v>
      </c>
      <c r="H12" s="322"/>
      <c r="I12" s="217" t="s">
        <v>79</v>
      </c>
      <c r="J12" s="216" t="s">
        <v>80</v>
      </c>
      <c r="K12" s="217" t="s">
        <v>79</v>
      </c>
      <c r="L12" s="216" t="s">
        <v>80</v>
      </c>
      <c r="M12" s="216" t="s">
        <v>79</v>
      </c>
      <c r="N12" s="216" t="s">
        <v>80</v>
      </c>
      <c r="O12" s="216" t="s">
        <v>79</v>
      </c>
      <c r="P12" s="216" t="s">
        <v>80</v>
      </c>
      <c r="Q12" s="216" t="s">
        <v>79</v>
      </c>
      <c r="R12" s="216" t="s">
        <v>80</v>
      </c>
      <c r="S12" s="216" t="s">
        <v>79</v>
      </c>
      <c r="T12" s="216" t="s">
        <v>80</v>
      </c>
      <c r="U12" s="328"/>
      <c r="V12" s="331"/>
      <c r="W12" s="334"/>
      <c r="X12" s="337"/>
    </row>
    <row r="13" spans="1:24">
      <c r="A13" s="146">
        <v>1</v>
      </c>
      <c r="B13" s="147"/>
      <c r="C13" s="31" t="str">
        <f>'Entrée des observations'!A5</f>
        <v>Elève-1</v>
      </c>
      <c r="D13" s="147"/>
      <c r="E13" s="148"/>
      <c r="F13" s="32" t="str">
        <f>IF(G13="x","","X")</f>
        <v>X</v>
      </c>
      <c r="G13" s="32" t="str">
        <f>VLOOKUP(C13,'bilan socle'!$R$5:$Y$34,2,FALSE)</f>
        <v/>
      </c>
      <c r="H13" s="149" t="str">
        <f>IF('Entrée des observations'!T5="","",'Entrée des observations'!T5)</f>
        <v/>
      </c>
      <c r="I13" s="32" t="str">
        <f>IF(J13="x","","X")</f>
        <v>X</v>
      </c>
      <c r="J13" s="32" t="str">
        <f>VLOOKUP(C13,'bilan socle'!$R$5:$Y$34,5,FALSE)</f>
        <v/>
      </c>
      <c r="K13" s="32" t="str">
        <f>IF(L13="x","","X")</f>
        <v>X</v>
      </c>
      <c r="L13" s="32" t="str">
        <f>VLOOKUP(C13,'bilan socle'!$R$5:$Y$34,4,FALSE)</f>
        <v/>
      </c>
      <c r="M13" s="32" t="str">
        <f>IF(N13="x","","X")</f>
        <v>X</v>
      </c>
      <c r="N13" s="32" t="str">
        <f>VLOOKUP(C13,'bilan socle'!$R$5:$Y$34,7,FALSE)</f>
        <v/>
      </c>
      <c r="O13" s="32" t="str">
        <f>IF(P13="x","","X")</f>
        <v>X</v>
      </c>
      <c r="P13" s="32" t="str">
        <f>VLOOKUP(C13,'bilan socle'!$R$5:$Y$34,6,FALSE)</f>
        <v/>
      </c>
      <c r="Q13" s="32" t="str">
        <f>IF(R13="x","","X")</f>
        <v>X</v>
      </c>
      <c r="R13" s="32" t="str">
        <f>VLOOKUP(C13,'bilan socle'!$R$5:$Y$34,8,FALSE)</f>
        <v/>
      </c>
      <c r="S13" s="32" t="str">
        <f>IF(T13="x","","X")</f>
        <v>X</v>
      </c>
      <c r="T13" s="32" t="str">
        <f>VLOOKUP(C13,'bilan socle'!$R$5:$Z$34,9,FALSE)</f>
        <v/>
      </c>
      <c r="U13" s="150"/>
      <c r="V13" s="151"/>
      <c r="W13" s="148"/>
      <c r="X13" s="152"/>
    </row>
    <row r="14" spans="1:24">
      <c r="A14" s="196">
        <v>2</v>
      </c>
      <c r="B14" s="197"/>
      <c r="C14" s="198" t="str">
        <f>'Entrée des observations'!A6</f>
        <v>Elève-2</v>
      </c>
      <c r="D14" s="197"/>
      <c r="E14" s="199"/>
      <c r="F14" s="200" t="str">
        <f t="shared" ref="F14:F42" si="0">IF(G14="x","","X")</f>
        <v>X</v>
      </c>
      <c r="G14" s="200" t="str">
        <f>VLOOKUP(C14,'bilan socle'!$R$5:$Y$34,2,FALSE)</f>
        <v/>
      </c>
      <c r="H14" s="201" t="str">
        <f>IF('Entrée des observations'!T6="","",'Entrée des observations'!T6)</f>
        <v/>
      </c>
      <c r="I14" s="200" t="str">
        <f t="shared" ref="I14:I42" si="1">IF(J14="x","","X")</f>
        <v>X</v>
      </c>
      <c r="J14" s="200" t="str">
        <f>VLOOKUP(C14,'bilan socle'!$R$5:$Y$34,5,FALSE)</f>
        <v/>
      </c>
      <c r="K14" s="200" t="str">
        <f t="shared" ref="K14:K42" si="2">IF(L14="x","","X")</f>
        <v>X</v>
      </c>
      <c r="L14" s="200" t="str">
        <f>VLOOKUP(C14,'bilan socle'!$R$5:$Y$34,4,FALSE)</f>
        <v/>
      </c>
      <c r="M14" s="200" t="str">
        <f t="shared" ref="M14:M42" si="3">IF(N14="x","","X")</f>
        <v>X</v>
      </c>
      <c r="N14" s="200" t="str">
        <f>VLOOKUP(C14,'bilan socle'!$R$5:$Y$34,7,FALSE)</f>
        <v/>
      </c>
      <c r="O14" s="200" t="str">
        <f t="shared" ref="O14:O42" si="4">IF(P14="x","","X")</f>
        <v>X</v>
      </c>
      <c r="P14" s="200" t="str">
        <f>VLOOKUP(C14,'bilan socle'!$R$5:$Y$34,6,FALSE)</f>
        <v/>
      </c>
      <c r="Q14" s="200" t="str">
        <f t="shared" ref="Q14:Q42" si="5">IF(R14="x","","X")</f>
        <v>X</v>
      </c>
      <c r="R14" s="200" t="str">
        <f>VLOOKUP(C14,'bilan socle'!$R$5:$Y$34,8,FALSE)</f>
        <v/>
      </c>
      <c r="S14" s="200" t="str">
        <f t="shared" ref="S14:S42" si="6">IF(T14="x","","X")</f>
        <v>X</v>
      </c>
      <c r="T14" s="200" t="str">
        <f>VLOOKUP(C14,'bilan socle'!$R$5:$Z$34,9,FALSE)</f>
        <v/>
      </c>
      <c r="U14" s="202"/>
      <c r="V14" s="203"/>
      <c r="W14" s="199"/>
      <c r="X14" s="204"/>
    </row>
    <row r="15" spans="1:24">
      <c r="A15" s="146">
        <v>3</v>
      </c>
      <c r="B15" s="147"/>
      <c r="C15" s="31" t="str">
        <f>'Entrée des observations'!A7</f>
        <v>Elève-3</v>
      </c>
      <c r="D15" s="147"/>
      <c r="E15" s="148"/>
      <c r="F15" s="32" t="str">
        <f t="shared" si="0"/>
        <v>X</v>
      </c>
      <c r="G15" s="32" t="str">
        <f>VLOOKUP(C15,'bilan socle'!$R$5:$Y$34,2,FALSE)</f>
        <v/>
      </c>
      <c r="H15" s="149" t="str">
        <f>IF('Entrée des observations'!T7="","",'Entrée des observations'!T7)</f>
        <v/>
      </c>
      <c r="I15" s="32" t="str">
        <f t="shared" si="1"/>
        <v>X</v>
      </c>
      <c r="J15" s="32" t="str">
        <f>VLOOKUP(C15,'bilan socle'!$R$5:$Y$34,5,FALSE)</f>
        <v/>
      </c>
      <c r="K15" s="32" t="str">
        <f t="shared" si="2"/>
        <v>X</v>
      </c>
      <c r="L15" s="32" t="str">
        <f>VLOOKUP(C15,'bilan socle'!$R$5:$Y$34,4,FALSE)</f>
        <v/>
      </c>
      <c r="M15" s="32" t="str">
        <f t="shared" si="3"/>
        <v>X</v>
      </c>
      <c r="N15" s="32" t="str">
        <f>VLOOKUP(C15,'bilan socle'!$R$5:$Y$34,7,FALSE)</f>
        <v/>
      </c>
      <c r="O15" s="32" t="str">
        <f t="shared" si="4"/>
        <v>X</v>
      </c>
      <c r="P15" s="32" t="str">
        <f>VLOOKUP(C15,'bilan socle'!$R$5:$Y$34,6,FALSE)</f>
        <v/>
      </c>
      <c r="Q15" s="32" t="str">
        <f t="shared" si="5"/>
        <v>X</v>
      </c>
      <c r="R15" s="32" t="str">
        <f>VLOOKUP(C15,'bilan socle'!$R$5:$Y$34,8,FALSE)</f>
        <v/>
      </c>
      <c r="S15" s="32" t="str">
        <f t="shared" si="6"/>
        <v>X</v>
      </c>
      <c r="T15" s="32" t="str">
        <f>VLOOKUP(C15,'bilan socle'!$R$5:$Z$34,9,FALSE)</f>
        <v/>
      </c>
      <c r="U15" s="150"/>
      <c r="V15" s="151"/>
      <c r="W15" s="148"/>
      <c r="X15" s="152"/>
    </row>
    <row r="16" spans="1:24">
      <c r="A16" s="196">
        <v>4</v>
      </c>
      <c r="B16" s="197"/>
      <c r="C16" s="198" t="str">
        <f>'Entrée des observations'!A8</f>
        <v>Elève-4</v>
      </c>
      <c r="D16" s="197"/>
      <c r="E16" s="199"/>
      <c r="F16" s="200" t="str">
        <f t="shared" si="0"/>
        <v>X</v>
      </c>
      <c r="G16" s="200" t="str">
        <f>VLOOKUP(C16,'bilan socle'!$R$5:$Y$34,2,FALSE)</f>
        <v/>
      </c>
      <c r="H16" s="201" t="str">
        <f>IF('Entrée des observations'!T8="","",'Entrée des observations'!T8)</f>
        <v/>
      </c>
      <c r="I16" s="200" t="str">
        <f t="shared" si="1"/>
        <v>X</v>
      </c>
      <c r="J16" s="200" t="str">
        <f>VLOOKUP(C16,'bilan socle'!$R$5:$Y$34,5,FALSE)</f>
        <v/>
      </c>
      <c r="K16" s="200" t="str">
        <f t="shared" si="2"/>
        <v>X</v>
      </c>
      <c r="L16" s="200" t="str">
        <f>VLOOKUP(C16,'bilan socle'!$R$5:$Y$34,4,FALSE)</f>
        <v/>
      </c>
      <c r="M16" s="200" t="str">
        <f t="shared" si="3"/>
        <v>X</v>
      </c>
      <c r="N16" s="200" t="str">
        <f>VLOOKUP(C16,'bilan socle'!$R$5:$Y$34,7,FALSE)</f>
        <v/>
      </c>
      <c r="O16" s="200" t="str">
        <f t="shared" si="4"/>
        <v>X</v>
      </c>
      <c r="P16" s="200" t="str">
        <f>VLOOKUP(C16,'bilan socle'!$R$5:$Y$34,6,FALSE)</f>
        <v/>
      </c>
      <c r="Q16" s="200" t="str">
        <f t="shared" si="5"/>
        <v>X</v>
      </c>
      <c r="R16" s="200" t="str">
        <f>VLOOKUP(C16,'bilan socle'!$R$5:$Y$34,8,FALSE)</f>
        <v/>
      </c>
      <c r="S16" s="200" t="str">
        <f t="shared" si="6"/>
        <v>X</v>
      </c>
      <c r="T16" s="200" t="str">
        <f>VLOOKUP(C16,'bilan socle'!$R$5:$Z$34,9,FALSE)</f>
        <v/>
      </c>
      <c r="U16" s="202"/>
      <c r="V16" s="203"/>
      <c r="W16" s="199"/>
      <c r="X16" s="204"/>
    </row>
    <row r="17" spans="1:24">
      <c r="A17" s="146">
        <v>5</v>
      </c>
      <c r="B17" s="147"/>
      <c r="C17" s="31" t="str">
        <f>'Entrée des observations'!A9</f>
        <v>Elève-5</v>
      </c>
      <c r="D17" s="147"/>
      <c r="E17" s="148"/>
      <c r="F17" s="32" t="str">
        <f t="shared" si="0"/>
        <v>X</v>
      </c>
      <c r="G17" s="32" t="str">
        <f>VLOOKUP(C17,'bilan socle'!$R$5:$Y$34,2,FALSE)</f>
        <v/>
      </c>
      <c r="H17" s="149" t="str">
        <f>IF('Entrée des observations'!T9="","",'Entrée des observations'!T9)</f>
        <v/>
      </c>
      <c r="I17" s="32" t="str">
        <f t="shared" si="1"/>
        <v>X</v>
      </c>
      <c r="J17" s="32" t="str">
        <f>VLOOKUP(C17,'bilan socle'!$R$5:$Y$34,5,FALSE)</f>
        <v/>
      </c>
      <c r="K17" s="32" t="str">
        <f t="shared" si="2"/>
        <v>X</v>
      </c>
      <c r="L17" s="32" t="str">
        <f>VLOOKUP(C17,'bilan socle'!$R$5:$Y$34,4,FALSE)</f>
        <v/>
      </c>
      <c r="M17" s="32" t="str">
        <f t="shared" si="3"/>
        <v>X</v>
      </c>
      <c r="N17" s="32" t="str">
        <f>VLOOKUP(C17,'bilan socle'!$R$5:$Y$34,7,FALSE)</f>
        <v/>
      </c>
      <c r="O17" s="32" t="str">
        <f t="shared" si="4"/>
        <v>X</v>
      </c>
      <c r="P17" s="32" t="str">
        <f>VLOOKUP(C17,'bilan socle'!$R$5:$Y$34,6,FALSE)</f>
        <v/>
      </c>
      <c r="Q17" s="32" t="str">
        <f t="shared" si="5"/>
        <v>X</v>
      </c>
      <c r="R17" s="32" t="str">
        <f>VLOOKUP(C17,'bilan socle'!$R$5:$Y$34,8,FALSE)</f>
        <v/>
      </c>
      <c r="S17" s="32" t="str">
        <f t="shared" si="6"/>
        <v>X</v>
      </c>
      <c r="T17" s="32" t="str">
        <f>VLOOKUP(C17,'bilan socle'!$R$5:$Z$34,9,FALSE)</f>
        <v/>
      </c>
      <c r="U17" s="150"/>
      <c r="V17" s="151"/>
      <c r="W17" s="148"/>
      <c r="X17" s="152"/>
    </row>
    <row r="18" spans="1:24">
      <c r="A18" s="196">
        <v>6</v>
      </c>
      <c r="B18" s="197"/>
      <c r="C18" s="198" t="str">
        <f>'Entrée des observations'!A10</f>
        <v>Elève-6</v>
      </c>
      <c r="D18" s="197"/>
      <c r="E18" s="199"/>
      <c r="F18" s="200" t="str">
        <f t="shared" si="0"/>
        <v>X</v>
      </c>
      <c r="G18" s="200" t="str">
        <f>VLOOKUP(C18,'bilan socle'!$R$5:$Y$34,2,FALSE)</f>
        <v/>
      </c>
      <c r="H18" s="201" t="str">
        <f>IF('Entrée des observations'!T10="","",'Entrée des observations'!T10)</f>
        <v/>
      </c>
      <c r="I18" s="200" t="str">
        <f t="shared" si="1"/>
        <v>X</v>
      </c>
      <c r="J18" s="200" t="str">
        <f>VLOOKUP(C18,'bilan socle'!$R$5:$Y$34,5,FALSE)</f>
        <v/>
      </c>
      <c r="K18" s="200" t="str">
        <f t="shared" si="2"/>
        <v>X</v>
      </c>
      <c r="L18" s="200" t="str">
        <f>VLOOKUP(C18,'bilan socle'!$R$5:$Y$34,4,FALSE)</f>
        <v/>
      </c>
      <c r="M18" s="200" t="str">
        <f t="shared" si="3"/>
        <v>X</v>
      </c>
      <c r="N18" s="200" t="str">
        <f>VLOOKUP(C18,'bilan socle'!$R$5:$Y$34,7,FALSE)</f>
        <v/>
      </c>
      <c r="O18" s="200" t="str">
        <f t="shared" si="4"/>
        <v>X</v>
      </c>
      <c r="P18" s="200" t="str">
        <f>VLOOKUP(C18,'bilan socle'!$R$5:$Y$34,6,FALSE)</f>
        <v/>
      </c>
      <c r="Q18" s="200" t="str">
        <f t="shared" si="5"/>
        <v>X</v>
      </c>
      <c r="R18" s="200" t="str">
        <f>VLOOKUP(C18,'bilan socle'!$R$5:$Y$34,8,FALSE)</f>
        <v/>
      </c>
      <c r="S18" s="200" t="str">
        <f t="shared" si="6"/>
        <v>X</v>
      </c>
      <c r="T18" s="200" t="str">
        <f>VLOOKUP(C18,'bilan socle'!$R$5:$Z$34,9,FALSE)</f>
        <v/>
      </c>
      <c r="U18" s="202"/>
      <c r="V18" s="203"/>
      <c r="W18" s="199"/>
      <c r="X18" s="204"/>
    </row>
    <row r="19" spans="1:24">
      <c r="A19" s="146">
        <v>7</v>
      </c>
      <c r="B19" s="147"/>
      <c r="C19" s="31" t="str">
        <f>'Entrée des observations'!A11</f>
        <v>Elève-7</v>
      </c>
      <c r="D19" s="147"/>
      <c r="E19" s="148"/>
      <c r="F19" s="32" t="str">
        <f t="shared" si="0"/>
        <v>X</v>
      </c>
      <c r="G19" s="32" t="str">
        <f>VLOOKUP(C19,'bilan socle'!$R$5:$Y$34,2,FALSE)</f>
        <v/>
      </c>
      <c r="H19" s="149" t="str">
        <f>IF('Entrée des observations'!T11="","",'Entrée des observations'!T11)</f>
        <v/>
      </c>
      <c r="I19" s="32" t="str">
        <f t="shared" si="1"/>
        <v>X</v>
      </c>
      <c r="J19" s="32" t="str">
        <f>VLOOKUP(C19,'bilan socle'!$R$5:$Y$34,5,FALSE)</f>
        <v/>
      </c>
      <c r="K19" s="32" t="str">
        <f t="shared" si="2"/>
        <v>X</v>
      </c>
      <c r="L19" s="32" t="str">
        <f>VLOOKUP(C19,'bilan socle'!$R$5:$Y$34,4,FALSE)</f>
        <v/>
      </c>
      <c r="M19" s="32" t="str">
        <f t="shared" si="3"/>
        <v>X</v>
      </c>
      <c r="N19" s="32" t="str">
        <f>VLOOKUP(C19,'bilan socle'!$R$5:$Y$34,7,FALSE)</f>
        <v/>
      </c>
      <c r="O19" s="32" t="str">
        <f t="shared" si="4"/>
        <v>X</v>
      </c>
      <c r="P19" s="32" t="str">
        <f>VLOOKUP(C19,'bilan socle'!$R$5:$Y$34,6,FALSE)</f>
        <v/>
      </c>
      <c r="Q19" s="32" t="str">
        <f t="shared" si="5"/>
        <v>X</v>
      </c>
      <c r="R19" s="32" t="str">
        <f>VLOOKUP(C19,'bilan socle'!$R$5:$Y$34,8,FALSE)</f>
        <v/>
      </c>
      <c r="S19" s="32" t="str">
        <f t="shared" si="6"/>
        <v>X</v>
      </c>
      <c r="T19" s="32" t="str">
        <f>VLOOKUP(C19,'bilan socle'!$R$5:$Z$34,9,FALSE)</f>
        <v/>
      </c>
      <c r="U19" s="150"/>
      <c r="V19" s="151"/>
      <c r="W19" s="148"/>
      <c r="X19" s="152"/>
    </row>
    <row r="20" spans="1:24">
      <c r="A20" s="196">
        <v>8</v>
      </c>
      <c r="B20" s="197"/>
      <c r="C20" s="198" t="str">
        <f>'Entrée des observations'!A12</f>
        <v>Elève-8</v>
      </c>
      <c r="D20" s="197"/>
      <c r="E20" s="199"/>
      <c r="F20" s="200" t="str">
        <f t="shared" si="0"/>
        <v>X</v>
      </c>
      <c r="G20" s="200" t="str">
        <f>VLOOKUP(C20,'bilan socle'!$R$5:$Y$34,2,FALSE)</f>
        <v/>
      </c>
      <c r="H20" s="201" t="str">
        <f>IF('Entrée des observations'!T12="","",'Entrée des observations'!T12)</f>
        <v/>
      </c>
      <c r="I20" s="200" t="str">
        <f t="shared" si="1"/>
        <v>X</v>
      </c>
      <c r="J20" s="200" t="str">
        <f>VLOOKUP(C20,'bilan socle'!$R$5:$Y$34,5,FALSE)</f>
        <v/>
      </c>
      <c r="K20" s="200" t="str">
        <f t="shared" si="2"/>
        <v>X</v>
      </c>
      <c r="L20" s="200" t="str">
        <f>VLOOKUP(C20,'bilan socle'!$R$5:$Y$34,4,FALSE)</f>
        <v/>
      </c>
      <c r="M20" s="200" t="str">
        <f t="shared" si="3"/>
        <v>X</v>
      </c>
      <c r="N20" s="200" t="str">
        <f>VLOOKUP(C20,'bilan socle'!$R$5:$Y$34,7,FALSE)</f>
        <v/>
      </c>
      <c r="O20" s="200" t="str">
        <f t="shared" si="4"/>
        <v>X</v>
      </c>
      <c r="P20" s="200" t="str">
        <f>VLOOKUP(C20,'bilan socle'!$R$5:$Y$34,6,FALSE)</f>
        <v/>
      </c>
      <c r="Q20" s="200" t="str">
        <f t="shared" si="5"/>
        <v>X</v>
      </c>
      <c r="R20" s="200" t="str">
        <f>VLOOKUP(C20,'bilan socle'!$R$5:$Y$34,8,FALSE)</f>
        <v/>
      </c>
      <c r="S20" s="200" t="str">
        <f t="shared" si="6"/>
        <v>X</v>
      </c>
      <c r="T20" s="200" t="str">
        <f>VLOOKUP(C20,'bilan socle'!$R$5:$Z$34,9,FALSE)</f>
        <v/>
      </c>
      <c r="U20" s="202"/>
      <c r="V20" s="203"/>
      <c r="W20" s="199"/>
      <c r="X20" s="204"/>
    </row>
    <row r="21" spans="1:24">
      <c r="A21" s="146">
        <v>9</v>
      </c>
      <c r="B21" s="147"/>
      <c r="C21" s="31" t="str">
        <f>'Entrée des observations'!A13</f>
        <v>Elève-9</v>
      </c>
      <c r="D21" s="147"/>
      <c r="E21" s="148"/>
      <c r="F21" s="32" t="str">
        <f t="shared" si="0"/>
        <v>X</v>
      </c>
      <c r="G21" s="32" t="str">
        <f>VLOOKUP(C21,'bilan socle'!$R$5:$Y$34,2,FALSE)</f>
        <v/>
      </c>
      <c r="H21" s="149" t="str">
        <f>IF('Entrée des observations'!T13="","",'Entrée des observations'!T13)</f>
        <v/>
      </c>
      <c r="I21" s="32" t="str">
        <f t="shared" si="1"/>
        <v>X</v>
      </c>
      <c r="J21" s="32" t="str">
        <f>VLOOKUP(C21,'bilan socle'!$R$5:$Y$34,5,FALSE)</f>
        <v/>
      </c>
      <c r="K21" s="32" t="str">
        <f t="shared" si="2"/>
        <v>X</v>
      </c>
      <c r="L21" s="32" t="str">
        <f>VLOOKUP(C21,'bilan socle'!$R$5:$Y$34,4,FALSE)</f>
        <v/>
      </c>
      <c r="M21" s="32" t="str">
        <f t="shared" si="3"/>
        <v>X</v>
      </c>
      <c r="N21" s="32" t="str">
        <f>VLOOKUP(C21,'bilan socle'!$R$5:$Y$34,7,FALSE)</f>
        <v/>
      </c>
      <c r="O21" s="32" t="str">
        <f t="shared" si="4"/>
        <v>X</v>
      </c>
      <c r="P21" s="32" t="str">
        <f>VLOOKUP(C21,'bilan socle'!$R$5:$Y$34,6,FALSE)</f>
        <v/>
      </c>
      <c r="Q21" s="32" t="str">
        <f t="shared" si="5"/>
        <v>X</v>
      </c>
      <c r="R21" s="32" t="str">
        <f>VLOOKUP(C21,'bilan socle'!$R$5:$Y$34,8,FALSE)</f>
        <v/>
      </c>
      <c r="S21" s="32" t="str">
        <f t="shared" si="6"/>
        <v>X</v>
      </c>
      <c r="T21" s="32" t="str">
        <f>VLOOKUP(C21,'bilan socle'!$R$5:$Z$34,9,FALSE)</f>
        <v/>
      </c>
      <c r="U21" s="150"/>
      <c r="V21" s="151"/>
      <c r="W21" s="148"/>
      <c r="X21" s="152"/>
    </row>
    <row r="22" spans="1:24">
      <c r="A22" s="196">
        <v>10</v>
      </c>
      <c r="B22" s="197"/>
      <c r="C22" s="198" t="str">
        <f>'Entrée des observations'!A14</f>
        <v>Elève-10</v>
      </c>
      <c r="D22" s="197"/>
      <c r="E22" s="199"/>
      <c r="F22" s="200" t="str">
        <f t="shared" si="0"/>
        <v>X</v>
      </c>
      <c r="G22" s="200" t="str">
        <f>VLOOKUP(C22,'bilan socle'!$R$5:$Y$34,2,FALSE)</f>
        <v/>
      </c>
      <c r="H22" s="201" t="str">
        <f>IF('Entrée des observations'!T14="","",'Entrée des observations'!T14)</f>
        <v/>
      </c>
      <c r="I22" s="200" t="str">
        <f t="shared" si="1"/>
        <v>X</v>
      </c>
      <c r="J22" s="200" t="str">
        <f>VLOOKUP(C22,'bilan socle'!$R$5:$Y$34,5,FALSE)</f>
        <v/>
      </c>
      <c r="K22" s="200" t="str">
        <f t="shared" si="2"/>
        <v>X</v>
      </c>
      <c r="L22" s="200" t="str">
        <f>VLOOKUP(C22,'bilan socle'!$R$5:$Y$34,4,FALSE)</f>
        <v/>
      </c>
      <c r="M22" s="200" t="str">
        <f t="shared" si="3"/>
        <v>X</v>
      </c>
      <c r="N22" s="200" t="str">
        <f>VLOOKUP(C22,'bilan socle'!$R$5:$Y$34,7,FALSE)</f>
        <v/>
      </c>
      <c r="O22" s="200" t="str">
        <f t="shared" si="4"/>
        <v>X</v>
      </c>
      <c r="P22" s="200" t="str">
        <f>VLOOKUP(C22,'bilan socle'!$R$5:$Y$34,6,FALSE)</f>
        <v/>
      </c>
      <c r="Q22" s="200" t="str">
        <f t="shared" si="5"/>
        <v>X</v>
      </c>
      <c r="R22" s="200" t="str">
        <f>VLOOKUP(C22,'bilan socle'!$R$5:$Y$34,8,FALSE)</f>
        <v/>
      </c>
      <c r="S22" s="200" t="str">
        <f t="shared" si="6"/>
        <v>X</v>
      </c>
      <c r="T22" s="200" t="str">
        <f>VLOOKUP(C22,'bilan socle'!$R$5:$Z$34,9,FALSE)</f>
        <v/>
      </c>
      <c r="U22" s="202"/>
      <c r="V22" s="203"/>
      <c r="W22" s="199"/>
      <c r="X22" s="204"/>
    </row>
    <row r="23" spans="1:24">
      <c r="A23" s="146">
        <v>11</v>
      </c>
      <c r="B23" s="147"/>
      <c r="C23" s="31" t="str">
        <f>'Entrée des observations'!A15</f>
        <v>Elève-11</v>
      </c>
      <c r="D23" s="147"/>
      <c r="E23" s="148"/>
      <c r="F23" s="32" t="str">
        <f t="shared" si="0"/>
        <v>X</v>
      </c>
      <c r="G23" s="32" t="str">
        <f>VLOOKUP(C23,'bilan socle'!$R$5:$Y$34,2,FALSE)</f>
        <v/>
      </c>
      <c r="H23" s="149" t="str">
        <f>IF('Entrée des observations'!T15="","",'Entrée des observations'!T15)</f>
        <v/>
      </c>
      <c r="I23" s="32" t="str">
        <f t="shared" si="1"/>
        <v>X</v>
      </c>
      <c r="J23" s="32" t="str">
        <f>VLOOKUP(C23,'bilan socle'!$R$5:$Y$34,5,FALSE)</f>
        <v/>
      </c>
      <c r="K23" s="32" t="str">
        <f t="shared" si="2"/>
        <v>X</v>
      </c>
      <c r="L23" s="32" t="str">
        <f>VLOOKUP(C23,'bilan socle'!$R$5:$Y$34,4,FALSE)</f>
        <v/>
      </c>
      <c r="M23" s="32" t="str">
        <f t="shared" si="3"/>
        <v>X</v>
      </c>
      <c r="N23" s="32" t="str">
        <f>VLOOKUP(C23,'bilan socle'!$R$5:$Y$34,7,FALSE)</f>
        <v/>
      </c>
      <c r="O23" s="32" t="str">
        <f t="shared" si="4"/>
        <v>X</v>
      </c>
      <c r="P23" s="32" t="str">
        <f>VLOOKUP(C23,'bilan socle'!$R$5:$Y$34,6,FALSE)</f>
        <v/>
      </c>
      <c r="Q23" s="32" t="str">
        <f t="shared" si="5"/>
        <v>X</v>
      </c>
      <c r="R23" s="32" t="str">
        <f>VLOOKUP(C23,'bilan socle'!$R$5:$Y$34,8,FALSE)</f>
        <v/>
      </c>
      <c r="S23" s="32" t="str">
        <f t="shared" si="6"/>
        <v>X</v>
      </c>
      <c r="T23" s="32" t="str">
        <f>VLOOKUP(C23,'bilan socle'!$R$5:$Z$34,9,FALSE)</f>
        <v/>
      </c>
      <c r="U23" s="150"/>
      <c r="V23" s="151"/>
      <c r="W23" s="148"/>
      <c r="X23" s="152"/>
    </row>
    <row r="24" spans="1:24">
      <c r="A24" s="196">
        <v>12</v>
      </c>
      <c r="B24" s="197"/>
      <c r="C24" s="198" t="str">
        <f>'Entrée des observations'!A16</f>
        <v>Elève-12</v>
      </c>
      <c r="D24" s="197"/>
      <c r="E24" s="199"/>
      <c r="F24" s="200" t="str">
        <f t="shared" si="0"/>
        <v>X</v>
      </c>
      <c r="G24" s="200" t="str">
        <f>VLOOKUP(C24,'bilan socle'!$R$5:$Y$34,2,FALSE)</f>
        <v/>
      </c>
      <c r="H24" s="201" t="str">
        <f>IF('Entrée des observations'!T16="","",'Entrée des observations'!T16)</f>
        <v/>
      </c>
      <c r="I24" s="200" t="str">
        <f t="shared" si="1"/>
        <v>X</v>
      </c>
      <c r="J24" s="200" t="str">
        <f>VLOOKUP(C24,'bilan socle'!$R$5:$Y$34,5,FALSE)</f>
        <v/>
      </c>
      <c r="K24" s="200" t="str">
        <f t="shared" si="2"/>
        <v>X</v>
      </c>
      <c r="L24" s="200" t="str">
        <f>VLOOKUP(C24,'bilan socle'!$R$5:$Y$34,4,FALSE)</f>
        <v/>
      </c>
      <c r="M24" s="200" t="str">
        <f t="shared" si="3"/>
        <v>X</v>
      </c>
      <c r="N24" s="200" t="str">
        <f>VLOOKUP(C24,'bilan socle'!$R$5:$Y$34,7,FALSE)</f>
        <v/>
      </c>
      <c r="O24" s="200" t="str">
        <f t="shared" si="4"/>
        <v>X</v>
      </c>
      <c r="P24" s="200" t="str">
        <f>VLOOKUP(C24,'bilan socle'!$R$5:$Y$34,6,FALSE)</f>
        <v/>
      </c>
      <c r="Q24" s="200" t="str">
        <f t="shared" si="5"/>
        <v>X</v>
      </c>
      <c r="R24" s="200" t="str">
        <f>VLOOKUP(C24,'bilan socle'!$R$5:$Y$34,8,FALSE)</f>
        <v/>
      </c>
      <c r="S24" s="200" t="str">
        <f t="shared" si="6"/>
        <v>X</v>
      </c>
      <c r="T24" s="200" t="str">
        <f>VLOOKUP(C24,'bilan socle'!$R$5:$Z$34,9,FALSE)</f>
        <v/>
      </c>
      <c r="U24" s="202"/>
      <c r="V24" s="203"/>
      <c r="W24" s="199"/>
      <c r="X24" s="204"/>
    </row>
    <row r="25" spans="1:24">
      <c r="A25" s="146">
        <v>13</v>
      </c>
      <c r="B25" s="147"/>
      <c r="C25" s="31" t="str">
        <f>'Entrée des observations'!A17</f>
        <v>Elève-13</v>
      </c>
      <c r="D25" s="147"/>
      <c r="E25" s="148"/>
      <c r="F25" s="32" t="str">
        <f t="shared" si="0"/>
        <v>X</v>
      </c>
      <c r="G25" s="32" t="str">
        <f>VLOOKUP(C25,'bilan socle'!$R$5:$Y$34,2,FALSE)</f>
        <v/>
      </c>
      <c r="H25" s="149" t="str">
        <f>IF('Entrée des observations'!T17="","",'Entrée des observations'!T17)</f>
        <v/>
      </c>
      <c r="I25" s="32" t="str">
        <f t="shared" si="1"/>
        <v>X</v>
      </c>
      <c r="J25" s="32" t="str">
        <f>VLOOKUP(C25,'bilan socle'!$R$5:$Y$34,5,FALSE)</f>
        <v/>
      </c>
      <c r="K25" s="32" t="str">
        <f t="shared" si="2"/>
        <v>X</v>
      </c>
      <c r="L25" s="32" t="str">
        <f>VLOOKUP(C25,'bilan socle'!$R$5:$Y$34,4,FALSE)</f>
        <v/>
      </c>
      <c r="M25" s="32" t="str">
        <f t="shared" si="3"/>
        <v>X</v>
      </c>
      <c r="N25" s="32" t="str">
        <f>VLOOKUP(C25,'bilan socle'!$R$5:$Y$34,7,FALSE)</f>
        <v/>
      </c>
      <c r="O25" s="32" t="str">
        <f t="shared" si="4"/>
        <v>X</v>
      </c>
      <c r="P25" s="32" t="str">
        <f>VLOOKUP(C25,'bilan socle'!$R$5:$Y$34,6,FALSE)</f>
        <v/>
      </c>
      <c r="Q25" s="32" t="str">
        <f t="shared" si="5"/>
        <v>X</v>
      </c>
      <c r="R25" s="32" t="str">
        <f>VLOOKUP(C25,'bilan socle'!$R$5:$Y$34,8,FALSE)</f>
        <v/>
      </c>
      <c r="S25" s="32" t="str">
        <f t="shared" si="6"/>
        <v>X</v>
      </c>
      <c r="T25" s="32" t="str">
        <f>VLOOKUP(C25,'bilan socle'!$R$5:$Z$34,9,FALSE)</f>
        <v/>
      </c>
      <c r="U25" s="150"/>
      <c r="V25" s="151"/>
      <c r="W25" s="148"/>
      <c r="X25" s="152"/>
    </row>
    <row r="26" spans="1:24">
      <c r="A26" s="196">
        <v>14</v>
      </c>
      <c r="B26" s="197"/>
      <c r="C26" s="198" t="str">
        <f>'Entrée des observations'!A18</f>
        <v>Elève-14</v>
      </c>
      <c r="D26" s="197"/>
      <c r="E26" s="199"/>
      <c r="F26" s="200" t="str">
        <f t="shared" si="0"/>
        <v>X</v>
      </c>
      <c r="G26" s="200" t="str">
        <f>VLOOKUP(C26,'bilan socle'!$R$5:$Y$34,2,FALSE)</f>
        <v/>
      </c>
      <c r="H26" s="201" t="str">
        <f>IF('Entrée des observations'!T18="","",'Entrée des observations'!T18)</f>
        <v/>
      </c>
      <c r="I26" s="200" t="str">
        <f t="shared" si="1"/>
        <v>X</v>
      </c>
      <c r="J26" s="200" t="str">
        <f>VLOOKUP(C26,'bilan socle'!$R$5:$Y$34,5,FALSE)</f>
        <v/>
      </c>
      <c r="K26" s="200" t="str">
        <f t="shared" si="2"/>
        <v>X</v>
      </c>
      <c r="L26" s="200" t="str">
        <f>VLOOKUP(C26,'bilan socle'!$R$5:$Y$34,4,FALSE)</f>
        <v/>
      </c>
      <c r="M26" s="200" t="str">
        <f t="shared" si="3"/>
        <v>X</v>
      </c>
      <c r="N26" s="200" t="str">
        <f>VLOOKUP(C26,'bilan socle'!$R$5:$Y$34,7,FALSE)</f>
        <v/>
      </c>
      <c r="O26" s="200" t="str">
        <f t="shared" si="4"/>
        <v>X</v>
      </c>
      <c r="P26" s="200" t="str">
        <f>VLOOKUP(C26,'bilan socle'!$R$5:$Y$34,6,FALSE)</f>
        <v/>
      </c>
      <c r="Q26" s="200" t="str">
        <f t="shared" si="5"/>
        <v>X</v>
      </c>
      <c r="R26" s="200" t="str">
        <f>VLOOKUP(C26,'bilan socle'!$R$5:$Y$34,8,FALSE)</f>
        <v/>
      </c>
      <c r="S26" s="200" t="str">
        <f t="shared" si="6"/>
        <v>X</v>
      </c>
      <c r="T26" s="200" t="str">
        <f>VLOOKUP(C26,'bilan socle'!$R$5:$Z$34,9,FALSE)</f>
        <v/>
      </c>
      <c r="U26" s="202"/>
      <c r="V26" s="203"/>
      <c r="W26" s="199"/>
      <c r="X26" s="204"/>
    </row>
    <row r="27" spans="1:24">
      <c r="A27" s="146">
        <v>15</v>
      </c>
      <c r="B27" s="147"/>
      <c r="C27" s="31" t="str">
        <f>'Entrée des observations'!A19</f>
        <v>Elève-15</v>
      </c>
      <c r="D27" s="147"/>
      <c r="E27" s="148"/>
      <c r="F27" s="32" t="str">
        <f t="shared" si="0"/>
        <v>X</v>
      </c>
      <c r="G27" s="32" t="str">
        <f>VLOOKUP(C27,'bilan socle'!$R$5:$Y$34,2,FALSE)</f>
        <v/>
      </c>
      <c r="H27" s="149" t="str">
        <f>IF('Entrée des observations'!T19="","",'Entrée des observations'!T19)</f>
        <v/>
      </c>
      <c r="I27" s="32" t="str">
        <f t="shared" si="1"/>
        <v>X</v>
      </c>
      <c r="J27" s="32" t="str">
        <f>VLOOKUP(C27,'bilan socle'!$R$5:$Y$34,5,FALSE)</f>
        <v/>
      </c>
      <c r="K27" s="32" t="str">
        <f t="shared" si="2"/>
        <v>X</v>
      </c>
      <c r="L27" s="32" t="str">
        <f>VLOOKUP(C27,'bilan socle'!$R$5:$Y$34,4,FALSE)</f>
        <v/>
      </c>
      <c r="M27" s="32" t="str">
        <f t="shared" si="3"/>
        <v>X</v>
      </c>
      <c r="N27" s="32" t="str">
        <f>VLOOKUP(C27,'bilan socle'!$R$5:$Y$34,7,FALSE)</f>
        <v/>
      </c>
      <c r="O27" s="32" t="str">
        <f t="shared" si="4"/>
        <v>X</v>
      </c>
      <c r="P27" s="32" t="str">
        <f>VLOOKUP(C27,'bilan socle'!$R$5:$Y$34,6,FALSE)</f>
        <v/>
      </c>
      <c r="Q27" s="32" t="str">
        <f t="shared" si="5"/>
        <v>X</v>
      </c>
      <c r="R27" s="32" t="str">
        <f>VLOOKUP(C27,'bilan socle'!$R$5:$Y$34,8,FALSE)</f>
        <v/>
      </c>
      <c r="S27" s="32" t="str">
        <f t="shared" si="6"/>
        <v>X</v>
      </c>
      <c r="T27" s="32" t="str">
        <f>VLOOKUP(C27,'bilan socle'!$R$5:$Z$34,9,FALSE)</f>
        <v/>
      </c>
      <c r="U27" s="150"/>
      <c r="V27" s="151"/>
      <c r="W27" s="148"/>
      <c r="X27" s="152"/>
    </row>
    <row r="28" spans="1:24">
      <c r="A28" s="196">
        <v>16</v>
      </c>
      <c r="B28" s="197"/>
      <c r="C28" s="198" t="str">
        <f>'Entrée des observations'!A20</f>
        <v>Elève-16</v>
      </c>
      <c r="D28" s="197"/>
      <c r="E28" s="199"/>
      <c r="F28" s="200" t="str">
        <f t="shared" si="0"/>
        <v>X</v>
      </c>
      <c r="G28" s="200" t="str">
        <f>VLOOKUP(C28,'bilan socle'!$R$5:$Y$34,2,FALSE)</f>
        <v/>
      </c>
      <c r="H28" s="201" t="str">
        <f>IF('Entrée des observations'!T20="","",'Entrée des observations'!T20)</f>
        <v/>
      </c>
      <c r="I28" s="200" t="str">
        <f t="shared" si="1"/>
        <v>X</v>
      </c>
      <c r="J28" s="200" t="str">
        <f>VLOOKUP(C28,'bilan socle'!$R$5:$Y$34,5,FALSE)</f>
        <v/>
      </c>
      <c r="K28" s="200" t="str">
        <f t="shared" si="2"/>
        <v>X</v>
      </c>
      <c r="L28" s="200" t="str">
        <f>VLOOKUP(C28,'bilan socle'!$R$5:$Y$34,4,FALSE)</f>
        <v/>
      </c>
      <c r="M28" s="200" t="str">
        <f t="shared" si="3"/>
        <v>X</v>
      </c>
      <c r="N28" s="200" t="str">
        <f>VLOOKUP(C28,'bilan socle'!$R$5:$Y$34,7,FALSE)</f>
        <v/>
      </c>
      <c r="O28" s="200" t="str">
        <f t="shared" si="4"/>
        <v>X</v>
      </c>
      <c r="P28" s="200" t="str">
        <f>VLOOKUP(C28,'bilan socle'!$R$5:$Y$34,6,FALSE)</f>
        <v/>
      </c>
      <c r="Q28" s="200" t="str">
        <f t="shared" si="5"/>
        <v>X</v>
      </c>
      <c r="R28" s="200" t="str">
        <f>VLOOKUP(C28,'bilan socle'!$R$5:$Y$34,8,FALSE)</f>
        <v/>
      </c>
      <c r="S28" s="200" t="str">
        <f t="shared" si="6"/>
        <v>X</v>
      </c>
      <c r="T28" s="200" t="str">
        <f>VLOOKUP(C28,'bilan socle'!$R$5:$Z$34,9,FALSE)</f>
        <v/>
      </c>
      <c r="U28" s="202"/>
      <c r="V28" s="203"/>
      <c r="W28" s="199"/>
      <c r="X28" s="204"/>
    </row>
    <row r="29" spans="1:24">
      <c r="A29" s="146">
        <v>17</v>
      </c>
      <c r="B29" s="147"/>
      <c r="C29" s="31" t="str">
        <f>'Entrée des observations'!A21</f>
        <v>Elève-17</v>
      </c>
      <c r="D29" s="147"/>
      <c r="E29" s="148"/>
      <c r="F29" s="32" t="str">
        <f t="shared" si="0"/>
        <v>X</v>
      </c>
      <c r="G29" s="32" t="str">
        <f>VLOOKUP(C29,'bilan socle'!$R$5:$Y$34,2,FALSE)</f>
        <v/>
      </c>
      <c r="H29" s="149" t="str">
        <f>IF('Entrée des observations'!T21="","",'Entrée des observations'!T21)</f>
        <v/>
      </c>
      <c r="I29" s="32" t="str">
        <f t="shared" si="1"/>
        <v>X</v>
      </c>
      <c r="J29" s="32" t="str">
        <f>VLOOKUP(C29,'bilan socle'!$R$5:$Y$34,5,FALSE)</f>
        <v/>
      </c>
      <c r="K29" s="32" t="str">
        <f t="shared" si="2"/>
        <v>X</v>
      </c>
      <c r="L29" s="32" t="str">
        <f>VLOOKUP(C29,'bilan socle'!$R$5:$Y$34,4,FALSE)</f>
        <v/>
      </c>
      <c r="M29" s="32" t="str">
        <f t="shared" si="3"/>
        <v>X</v>
      </c>
      <c r="N29" s="32" t="str">
        <f>VLOOKUP(C29,'bilan socle'!$R$5:$Y$34,7,FALSE)</f>
        <v/>
      </c>
      <c r="O29" s="32" t="str">
        <f t="shared" si="4"/>
        <v>X</v>
      </c>
      <c r="P29" s="32" t="str">
        <f>VLOOKUP(C29,'bilan socle'!$R$5:$Y$34,6,FALSE)</f>
        <v/>
      </c>
      <c r="Q29" s="32" t="str">
        <f t="shared" si="5"/>
        <v>X</v>
      </c>
      <c r="R29" s="32" t="str">
        <f>VLOOKUP(C29,'bilan socle'!$R$5:$Y$34,8,FALSE)</f>
        <v/>
      </c>
      <c r="S29" s="32" t="str">
        <f t="shared" si="6"/>
        <v>X</v>
      </c>
      <c r="T29" s="32" t="str">
        <f>VLOOKUP(C29,'bilan socle'!$R$5:$Z$34,9,FALSE)</f>
        <v/>
      </c>
      <c r="U29" s="150"/>
      <c r="V29" s="151"/>
      <c r="W29" s="148"/>
      <c r="X29" s="152"/>
    </row>
    <row r="30" spans="1:24">
      <c r="A30" s="196">
        <v>18</v>
      </c>
      <c r="B30" s="197"/>
      <c r="C30" s="198" t="str">
        <f>'Entrée des observations'!A22</f>
        <v>Elève-18</v>
      </c>
      <c r="D30" s="197"/>
      <c r="E30" s="199"/>
      <c r="F30" s="200" t="str">
        <f t="shared" si="0"/>
        <v>X</v>
      </c>
      <c r="G30" s="200" t="str">
        <f>VLOOKUP(C30,'bilan socle'!$R$5:$Y$34,2,FALSE)</f>
        <v/>
      </c>
      <c r="H30" s="201" t="str">
        <f>IF('Entrée des observations'!T22="","",'Entrée des observations'!T22)</f>
        <v/>
      </c>
      <c r="I30" s="200" t="str">
        <f t="shared" si="1"/>
        <v>X</v>
      </c>
      <c r="J30" s="200" t="str">
        <f>VLOOKUP(C30,'bilan socle'!$R$5:$Y$34,5,FALSE)</f>
        <v/>
      </c>
      <c r="K30" s="200" t="str">
        <f t="shared" si="2"/>
        <v>X</v>
      </c>
      <c r="L30" s="200" t="str">
        <f>VLOOKUP(C30,'bilan socle'!$R$5:$Y$34,4,FALSE)</f>
        <v/>
      </c>
      <c r="M30" s="200" t="str">
        <f t="shared" si="3"/>
        <v>X</v>
      </c>
      <c r="N30" s="200" t="str">
        <f>VLOOKUP(C30,'bilan socle'!$R$5:$Y$34,7,FALSE)</f>
        <v/>
      </c>
      <c r="O30" s="200" t="str">
        <f t="shared" si="4"/>
        <v>X</v>
      </c>
      <c r="P30" s="200" t="str">
        <f>VLOOKUP(C30,'bilan socle'!$R$5:$Y$34,6,FALSE)</f>
        <v/>
      </c>
      <c r="Q30" s="200" t="str">
        <f t="shared" si="5"/>
        <v>X</v>
      </c>
      <c r="R30" s="200" t="str">
        <f>VLOOKUP(C30,'bilan socle'!$R$5:$Y$34,8,FALSE)</f>
        <v/>
      </c>
      <c r="S30" s="200" t="str">
        <f t="shared" si="6"/>
        <v>X</v>
      </c>
      <c r="T30" s="200" t="str">
        <f>VLOOKUP(C30,'bilan socle'!$R$5:$Z$34,9,FALSE)</f>
        <v/>
      </c>
      <c r="U30" s="202"/>
      <c r="V30" s="203"/>
      <c r="W30" s="199"/>
      <c r="X30" s="204"/>
    </row>
    <row r="31" spans="1:24">
      <c r="A31" s="146">
        <v>19</v>
      </c>
      <c r="B31" s="147"/>
      <c r="C31" s="31" t="str">
        <f>'Entrée des observations'!A23</f>
        <v>Elève-19</v>
      </c>
      <c r="D31" s="147"/>
      <c r="E31" s="148"/>
      <c r="F31" s="32" t="str">
        <f t="shared" si="0"/>
        <v>X</v>
      </c>
      <c r="G31" s="32" t="str">
        <f>VLOOKUP(C31,'bilan socle'!$R$5:$Y$34,2,FALSE)</f>
        <v/>
      </c>
      <c r="H31" s="149" t="str">
        <f>IF('Entrée des observations'!T23="","",'Entrée des observations'!T23)</f>
        <v/>
      </c>
      <c r="I31" s="32" t="str">
        <f t="shared" si="1"/>
        <v>X</v>
      </c>
      <c r="J31" s="32" t="str">
        <f>VLOOKUP(C31,'bilan socle'!$R$5:$Y$34,5,FALSE)</f>
        <v/>
      </c>
      <c r="K31" s="32" t="str">
        <f t="shared" si="2"/>
        <v>X</v>
      </c>
      <c r="L31" s="32" t="str">
        <f>VLOOKUP(C31,'bilan socle'!$R$5:$Y$34,4,FALSE)</f>
        <v/>
      </c>
      <c r="M31" s="32" t="str">
        <f t="shared" si="3"/>
        <v>X</v>
      </c>
      <c r="N31" s="32" t="str">
        <f>VLOOKUP(C31,'bilan socle'!$R$5:$Y$34,7,FALSE)</f>
        <v/>
      </c>
      <c r="O31" s="32" t="str">
        <f t="shared" si="4"/>
        <v>X</v>
      </c>
      <c r="P31" s="32" t="str">
        <f>VLOOKUP(C31,'bilan socle'!$R$5:$Y$34,6,FALSE)</f>
        <v/>
      </c>
      <c r="Q31" s="32" t="str">
        <f t="shared" si="5"/>
        <v>X</v>
      </c>
      <c r="R31" s="32" t="str">
        <f>VLOOKUP(C31,'bilan socle'!$R$5:$Y$34,8,FALSE)</f>
        <v/>
      </c>
      <c r="S31" s="32" t="str">
        <f t="shared" si="6"/>
        <v>X</v>
      </c>
      <c r="T31" s="32" t="str">
        <f>VLOOKUP(C31,'bilan socle'!$R$5:$Z$34,9,FALSE)</f>
        <v/>
      </c>
      <c r="U31" s="150"/>
      <c r="V31" s="151"/>
      <c r="W31" s="148"/>
      <c r="X31" s="152"/>
    </row>
    <row r="32" spans="1:24">
      <c r="A32" s="196">
        <v>20</v>
      </c>
      <c r="B32" s="197"/>
      <c r="C32" s="198" t="str">
        <f>'Entrée des observations'!A24</f>
        <v>Elève-20</v>
      </c>
      <c r="D32" s="197"/>
      <c r="E32" s="199"/>
      <c r="F32" s="200" t="str">
        <f t="shared" si="0"/>
        <v>X</v>
      </c>
      <c r="G32" s="200" t="str">
        <f>VLOOKUP(C32,'bilan socle'!$R$5:$Y$34,2,FALSE)</f>
        <v/>
      </c>
      <c r="H32" s="201" t="str">
        <f>IF('Entrée des observations'!T24="","",'Entrée des observations'!T24)</f>
        <v/>
      </c>
      <c r="I32" s="200" t="str">
        <f t="shared" si="1"/>
        <v>X</v>
      </c>
      <c r="J32" s="200" t="str">
        <f>VLOOKUP(C32,'bilan socle'!$R$5:$Y$34,5,FALSE)</f>
        <v/>
      </c>
      <c r="K32" s="200" t="str">
        <f t="shared" si="2"/>
        <v>X</v>
      </c>
      <c r="L32" s="200" t="str">
        <f>VLOOKUP(C32,'bilan socle'!$R$5:$Y$34,4,FALSE)</f>
        <v/>
      </c>
      <c r="M32" s="200" t="str">
        <f t="shared" si="3"/>
        <v>X</v>
      </c>
      <c r="N32" s="200" t="str">
        <f>VLOOKUP(C32,'bilan socle'!$R$5:$Y$34,7,FALSE)</f>
        <v/>
      </c>
      <c r="O32" s="200" t="str">
        <f t="shared" si="4"/>
        <v>X</v>
      </c>
      <c r="P32" s="200" t="str">
        <f>VLOOKUP(C32,'bilan socle'!$R$5:$Y$34,6,FALSE)</f>
        <v/>
      </c>
      <c r="Q32" s="200" t="str">
        <f t="shared" si="5"/>
        <v>X</v>
      </c>
      <c r="R32" s="200" t="str">
        <f>VLOOKUP(C32,'bilan socle'!$R$5:$Y$34,8,FALSE)</f>
        <v/>
      </c>
      <c r="S32" s="200" t="str">
        <f t="shared" si="6"/>
        <v>X</v>
      </c>
      <c r="T32" s="200" t="str">
        <f>VLOOKUP(C32,'bilan socle'!$R$5:$Z$34,9,FALSE)</f>
        <v/>
      </c>
      <c r="U32" s="202"/>
      <c r="V32" s="203"/>
      <c r="W32" s="199"/>
      <c r="X32" s="204"/>
    </row>
    <row r="33" spans="1:24">
      <c r="A33" s="146">
        <v>21</v>
      </c>
      <c r="B33" s="147"/>
      <c r="C33" s="31" t="str">
        <f>'Entrée des observations'!A25</f>
        <v>Elève-21</v>
      </c>
      <c r="D33" s="147"/>
      <c r="E33" s="148"/>
      <c r="F33" s="32" t="str">
        <f t="shared" si="0"/>
        <v>X</v>
      </c>
      <c r="G33" s="32" t="str">
        <f>VLOOKUP(C33,'bilan socle'!$R$5:$Y$34,2,FALSE)</f>
        <v/>
      </c>
      <c r="H33" s="149" t="str">
        <f>IF('Entrée des observations'!T25="","",'Entrée des observations'!T25)</f>
        <v/>
      </c>
      <c r="I33" s="32" t="str">
        <f t="shared" si="1"/>
        <v>X</v>
      </c>
      <c r="J33" s="32" t="str">
        <f>VLOOKUP(C33,'bilan socle'!$R$5:$Y$34,5,FALSE)</f>
        <v/>
      </c>
      <c r="K33" s="32" t="str">
        <f t="shared" si="2"/>
        <v>X</v>
      </c>
      <c r="L33" s="32" t="str">
        <f>VLOOKUP(C33,'bilan socle'!$R$5:$Y$34,4,FALSE)</f>
        <v/>
      </c>
      <c r="M33" s="32" t="str">
        <f t="shared" si="3"/>
        <v>X</v>
      </c>
      <c r="N33" s="32" t="str">
        <f>VLOOKUP(C33,'bilan socle'!$R$5:$Y$34,7,FALSE)</f>
        <v/>
      </c>
      <c r="O33" s="32" t="str">
        <f t="shared" si="4"/>
        <v>X</v>
      </c>
      <c r="P33" s="32" t="str">
        <f>VLOOKUP(C33,'bilan socle'!$R$5:$Y$34,6,FALSE)</f>
        <v/>
      </c>
      <c r="Q33" s="32" t="str">
        <f t="shared" si="5"/>
        <v>X</v>
      </c>
      <c r="R33" s="32" t="str">
        <f>VLOOKUP(C33,'bilan socle'!$R$5:$Y$34,8,FALSE)</f>
        <v/>
      </c>
      <c r="S33" s="32" t="str">
        <f t="shared" si="6"/>
        <v>X</v>
      </c>
      <c r="T33" s="32" t="str">
        <f>VLOOKUP(C33,'bilan socle'!$R$5:$Z$34,9,FALSE)</f>
        <v/>
      </c>
      <c r="U33" s="150"/>
      <c r="V33" s="151"/>
      <c r="W33" s="148"/>
      <c r="X33" s="152"/>
    </row>
    <row r="34" spans="1:24">
      <c r="A34" s="196">
        <v>22</v>
      </c>
      <c r="B34" s="197"/>
      <c r="C34" s="198" t="str">
        <f>'Entrée des observations'!A26</f>
        <v>Elève-22</v>
      </c>
      <c r="D34" s="197"/>
      <c r="E34" s="199"/>
      <c r="F34" s="200" t="str">
        <f t="shared" si="0"/>
        <v>X</v>
      </c>
      <c r="G34" s="200" t="str">
        <f>VLOOKUP(C34,'bilan socle'!$R$5:$Y$34,2,FALSE)</f>
        <v/>
      </c>
      <c r="H34" s="201" t="str">
        <f>IF('Entrée des observations'!T26="","",'Entrée des observations'!T26)</f>
        <v/>
      </c>
      <c r="I34" s="200" t="str">
        <f t="shared" si="1"/>
        <v>X</v>
      </c>
      <c r="J34" s="200" t="str">
        <f>VLOOKUP(C34,'bilan socle'!$R$5:$Y$34,5,FALSE)</f>
        <v/>
      </c>
      <c r="K34" s="200" t="str">
        <f t="shared" si="2"/>
        <v>X</v>
      </c>
      <c r="L34" s="200" t="str">
        <f>VLOOKUP(C34,'bilan socle'!$R$5:$Y$34,4,FALSE)</f>
        <v/>
      </c>
      <c r="M34" s="200" t="str">
        <f t="shared" si="3"/>
        <v>X</v>
      </c>
      <c r="N34" s="200" t="str">
        <f>VLOOKUP(C34,'bilan socle'!$R$5:$Y$34,7,FALSE)</f>
        <v/>
      </c>
      <c r="O34" s="200" t="str">
        <f t="shared" si="4"/>
        <v>X</v>
      </c>
      <c r="P34" s="200" t="str">
        <f>VLOOKUP(C34,'bilan socle'!$R$5:$Y$34,6,FALSE)</f>
        <v/>
      </c>
      <c r="Q34" s="200" t="str">
        <f t="shared" si="5"/>
        <v>X</v>
      </c>
      <c r="R34" s="200" t="str">
        <f>VLOOKUP(C34,'bilan socle'!$R$5:$Y$34,8,FALSE)</f>
        <v/>
      </c>
      <c r="S34" s="200" t="str">
        <f t="shared" si="6"/>
        <v>X</v>
      </c>
      <c r="T34" s="200" t="str">
        <f>VLOOKUP(C34,'bilan socle'!$R$5:$Z$34,9,FALSE)</f>
        <v/>
      </c>
      <c r="U34" s="202"/>
      <c r="V34" s="203"/>
      <c r="W34" s="199"/>
      <c r="X34" s="204"/>
    </row>
    <row r="35" spans="1:24">
      <c r="A35" s="146">
        <v>23</v>
      </c>
      <c r="B35" s="147"/>
      <c r="C35" s="31" t="str">
        <f>'Entrée des observations'!A27</f>
        <v>Elève-23</v>
      </c>
      <c r="D35" s="147"/>
      <c r="E35" s="148"/>
      <c r="F35" s="32" t="str">
        <f t="shared" si="0"/>
        <v>X</v>
      </c>
      <c r="G35" s="32" t="str">
        <f>VLOOKUP(C35,'bilan socle'!$R$5:$Y$34,2,FALSE)</f>
        <v/>
      </c>
      <c r="H35" s="149" t="str">
        <f>IF('Entrée des observations'!T27="","",'Entrée des observations'!T27)</f>
        <v/>
      </c>
      <c r="I35" s="32" t="str">
        <f t="shared" si="1"/>
        <v>X</v>
      </c>
      <c r="J35" s="32" t="str">
        <f>VLOOKUP(C35,'bilan socle'!$R$5:$Y$34,5,FALSE)</f>
        <v/>
      </c>
      <c r="K35" s="32" t="str">
        <f t="shared" si="2"/>
        <v>X</v>
      </c>
      <c r="L35" s="32" t="str">
        <f>VLOOKUP(C35,'bilan socle'!$R$5:$Y$34,4,FALSE)</f>
        <v/>
      </c>
      <c r="M35" s="32" t="str">
        <f t="shared" si="3"/>
        <v>X</v>
      </c>
      <c r="N35" s="32" t="str">
        <f>VLOOKUP(C35,'bilan socle'!$R$5:$Y$34,7,FALSE)</f>
        <v/>
      </c>
      <c r="O35" s="32" t="str">
        <f t="shared" si="4"/>
        <v>X</v>
      </c>
      <c r="P35" s="32" t="str">
        <f>VLOOKUP(C35,'bilan socle'!$R$5:$Y$34,6,FALSE)</f>
        <v/>
      </c>
      <c r="Q35" s="32" t="str">
        <f t="shared" si="5"/>
        <v>X</v>
      </c>
      <c r="R35" s="32" t="str">
        <f>VLOOKUP(C35,'bilan socle'!$R$5:$Y$34,8,FALSE)</f>
        <v/>
      </c>
      <c r="S35" s="32" t="str">
        <f t="shared" si="6"/>
        <v>X</v>
      </c>
      <c r="T35" s="32" t="str">
        <f>VLOOKUP(C35,'bilan socle'!$R$5:$Z$34,9,FALSE)</f>
        <v/>
      </c>
      <c r="U35" s="150"/>
      <c r="V35" s="151"/>
      <c r="W35" s="148"/>
      <c r="X35" s="152"/>
    </row>
    <row r="36" spans="1:24">
      <c r="A36" s="196">
        <v>24</v>
      </c>
      <c r="B36" s="197"/>
      <c r="C36" s="198" t="str">
        <f>'Entrée des observations'!A28</f>
        <v>Elève-24</v>
      </c>
      <c r="D36" s="197"/>
      <c r="E36" s="199"/>
      <c r="F36" s="200" t="str">
        <f t="shared" si="0"/>
        <v>X</v>
      </c>
      <c r="G36" s="200" t="str">
        <f>VLOOKUP(C36,'bilan socle'!$R$5:$Y$34,2,FALSE)</f>
        <v/>
      </c>
      <c r="H36" s="201" t="str">
        <f>IF('Entrée des observations'!T28="","",'Entrée des observations'!T28)</f>
        <v/>
      </c>
      <c r="I36" s="200" t="str">
        <f t="shared" si="1"/>
        <v>X</v>
      </c>
      <c r="J36" s="200" t="str">
        <f>VLOOKUP(C36,'bilan socle'!$R$5:$Y$34,5,FALSE)</f>
        <v/>
      </c>
      <c r="K36" s="200" t="str">
        <f t="shared" si="2"/>
        <v>X</v>
      </c>
      <c r="L36" s="200" t="str">
        <f>VLOOKUP(C36,'bilan socle'!$R$5:$Y$34,4,FALSE)</f>
        <v/>
      </c>
      <c r="M36" s="200" t="str">
        <f t="shared" si="3"/>
        <v>X</v>
      </c>
      <c r="N36" s="200" t="str">
        <f>VLOOKUP(C36,'bilan socle'!$R$5:$Y$34,7,FALSE)</f>
        <v/>
      </c>
      <c r="O36" s="200" t="str">
        <f t="shared" si="4"/>
        <v>X</v>
      </c>
      <c r="P36" s="200" t="str">
        <f>VLOOKUP(C36,'bilan socle'!$R$5:$Y$34,6,FALSE)</f>
        <v/>
      </c>
      <c r="Q36" s="200" t="str">
        <f t="shared" si="5"/>
        <v>X</v>
      </c>
      <c r="R36" s="200" t="str">
        <f>VLOOKUP(C36,'bilan socle'!$R$5:$Y$34,8,FALSE)</f>
        <v/>
      </c>
      <c r="S36" s="200" t="str">
        <f t="shared" si="6"/>
        <v>X</v>
      </c>
      <c r="T36" s="200" t="str">
        <f>VLOOKUP(C36,'bilan socle'!$R$5:$Z$34,9,FALSE)</f>
        <v/>
      </c>
      <c r="U36" s="202"/>
      <c r="V36" s="203"/>
      <c r="W36" s="199"/>
      <c r="X36" s="204"/>
    </row>
    <row r="37" spans="1:24">
      <c r="A37" s="146">
        <v>25</v>
      </c>
      <c r="B37" s="147"/>
      <c r="C37" s="31" t="str">
        <f>'Entrée des observations'!A29</f>
        <v>Elève-25</v>
      </c>
      <c r="D37" s="147"/>
      <c r="E37" s="148"/>
      <c r="F37" s="32" t="str">
        <f t="shared" si="0"/>
        <v>X</v>
      </c>
      <c r="G37" s="32" t="str">
        <f>VLOOKUP(C37,'bilan socle'!$R$5:$Y$34,2,FALSE)</f>
        <v/>
      </c>
      <c r="H37" s="149" t="str">
        <f>IF('Entrée des observations'!T29="","",'Entrée des observations'!T29)</f>
        <v/>
      </c>
      <c r="I37" s="32" t="str">
        <f t="shared" si="1"/>
        <v>X</v>
      </c>
      <c r="J37" s="32" t="str">
        <f>VLOOKUP(C37,'bilan socle'!$R$5:$Y$34,5,FALSE)</f>
        <v/>
      </c>
      <c r="K37" s="32" t="str">
        <f t="shared" si="2"/>
        <v>X</v>
      </c>
      <c r="L37" s="32" t="str">
        <f>VLOOKUP(C37,'bilan socle'!$R$5:$Y$34,4,FALSE)</f>
        <v/>
      </c>
      <c r="M37" s="32" t="str">
        <f t="shared" si="3"/>
        <v>X</v>
      </c>
      <c r="N37" s="32" t="str">
        <f>VLOOKUP(C37,'bilan socle'!$R$5:$Y$34,7,FALSE)</f>
        <v/>
      </c>
      <c r="O37" s="32" t="str">
        <f t="shared" si="4"/>
        <v>X</v>
      </c>
      <c r="P37" s="32" t="str">
        <f>VLOOKUP(C37,'bilan socle'!$R$5:$Y$34,6,FALSE)</f>
        <v/>
      </c>
      <c r="Q37" s="32" t="str">
        <f t="shared" si="5"/>
        <v>X</v>
      </c>
      <c r="R37" s="32" t="str">
        <f>VLOOKUP(C37,'bilan socle'!$R$5:$Y$34,8,FALSE)</f>
        <v/>
      </c>
      <c r="S37" s="32" t="str">
        <f t="shared" si="6"/>
        <v>X</v>
      </c>
      <c r="T37" s="32" t="str">
        <f>VLOOKUP(C37,'bilan socle'!$R$5:$Z$34,9,FALSE)</f>
        <v/>
      </c>
      <c r="U37" s="150"/>
      <c r="V37" s="151"/>
      <c r="W37" s="148"/>
      <c r="X37" s="152"/>
    </row>
    <row r="38" spans="1:24">
      <c r="A38" s="196">
        <v>26</v>
      </c>
      <c r="B38" s="197"/>
      <c r="C38" s="198" t="str">
        <f>'Entrée des observations'!A30</f>
        <v>Elève-26</v>
      </c>
      <c r="D38" s="197"/>
      <c r="E38" s="199"/>
      <c r="F38" s="200" t="str">
        <f t="shared" si="0"/>
        <v>X</v>
      </c>
      <c r="G38" s="200" t="str">
        <f>VLOOKUP(C38,'bilan socle'!$R$5:$Y$34,2,FALSE)</f>
        <v/>
      </c>
      <c r="H38" s="201" t="str">
        <f>IF('Entrée des observations'!T30="","",'Entrée des observations'!T30)</f>
        <v/>
      </c>
      <c r="I38" s="200" t="str">
        <f t="shared" si="1"/>
        <v>X</v>
      </c>
      <c r="J38" s="200" t="str">
        <f>VLOOKUP(C38,'bilan socle'!$R$5:$Y$34,5,FALSE)</f>
        <v/>
      </c>
      <c r="K38" s="200" t="str">
        <f t="shared" si="2"/>
        <v>X</v>
      </c>
      <c r="L38" s="200" t="str">
        <f>VLOOKUP(C38,'bilan socle'!$R$5:$Y$34,4,FALSE)</f>
        <v/>
      </c>
      <c r="M38" s="200" t="str">
        <f t="shared" si="3"/>
        <v>X</v>
      </c>
      <c r="N38" s="200" t="str">
        <f>VLOOKUP(C38,'bilan socle'!$R$5:$Y$34,7,FALSE)</f>
        <v/>
      </c>
      <c r="O38" s="200" t="str">
        <f t="shared" si="4"/>
        <v>X</v>
      </c>
      <c r="P38" s="200" t="str">
        <f>VLOOKUP(C38,'bilan socle'!$R$5:$Y$34,6,FALSE)</f>
        <v/>
      </c>
      <c r="Q38" s="200" t="str">
        <f t="shared" si="5"/>
        <v>X</v>
      </c>
      <c r="R38" s="200" t="str">
        <f>VLOOKUP(C38,'bilan socle'!$R$5:$Y$34,8,FALSE)</f>
        <v/>
      </c>
      <c r="S38" s="200" t="str">
        <f t="shared" si="6"/>
        <v>X</v>
      </c>
      <c r="T38" s="200" t="str">
        <f>VLOOKUP(C38,'bilan socle'!$R$5:$Z$34,9,FALSE)</f>
        <v/>
      </c>
      <c r="U38" s="202"/>
      <c r="V38" s="203"/>
      <c r="W38" s="199"/>
      <c r="X38" s="204"/>
    </row>
    <row r="39" spans="1:24">
      <c r="A39" s="146">
        <v>27</v>
      </c>
      <c r="B39" s="147"/>
      <c r="C39" s="31" t="str">
        <f>'Entrée des observations'!A31</f>
        <v>Elève-27</v>
      </c>
      <c r="D39" s="147"/>
      <c r="E39" s="148"/>
      <c r="F39" s="32" t="str">
        <f t="shared" si="0"/>
        <v>X</v>
      </c>
      <c r="G39" s="32" t="str">
        <f>VLOOKUP(C39,'bilan socle'!$R$5:$Y$34,2,FALSE)</f>
        <v/>
      </c>
      <c r="H39" s="149" t="str">
        <f>IF('Entrée des observations'!T31="","",'Entrée des observations'!T31)</f>
        <v/>
      </c>
      <c r="I39" s="32" t="str">
        <f t="shared" si="1"/>
        <v>X</v>
      </c>
      <c r="J39" s="32" t="str">
        <f>VLOOKUP(C39,'bilan socle'!$R$5:$Y$34,5,FALSE)</f>
        <v/>
      </c>
      <c r="K39" s="32" t="str">
        <f t="shared" si="2"/>
        <v>X</v>
      </c>
      <c r="L39" s="32" t="str">
        <f>VLOOKUP(C39,'bilan socle'!$R$5:$Y$34,4,FALSE)</f>
        <v/>
      </c>
      <c r="M39" s="32" t="str">
        <f t="shared" si="3"/>
        <v>X</v>
      </c>
      <c r="N39" s="32" t="str">
        <f>VLOOKUP(C39,'bilan socle'!$R$5:$Y$34,7,FALSE)</f>
        <v/>
      </c>
      <c r="O39" s="32" t="str">
        <f t="shared" si="4"/>
        <v>X</v>
      </c>
      <c r="P39" s="32" t="str">
        <f>VLOOKUP(C39,'bilan socle'!$R$5:$Y$34,6,FALSE)</f>
        <v/>
      </c>
      <c r="Q39" s="32" t="str">
        <f t="shared" si="5"/>
        <v>X</v>
      </c>
      <c r="R39" s="32" t="str">
        <f>VLOOKUP(C39,'bilan socle'!$R$5:$Y$34,8,FALSE)</f>
        <v/>
      </c>
      <c r="S39" s="32" t="str">
        <f t="shared" si="6"/>
        <v>X</v>
      </c>
      <c r="T39" s="32" t="str">
        <f>VLOOKUP(C39,'bilan socle'!$R$5:$Z$34,9,FALSE)</f>
        <v/>
      </c>
      <c r="U39" s="150"/>
      <c r="V39" s="151"/>
      <c r="W39" s="148"/>
      <c r="X39" s="152"/>
    </row>
    <row r="40" spans="1:24">
      <c r="A40" s="196">
        <v>28</v>
      </c>
      <c r="B40" s="197"/>
      <c r="C40" s="198" t="str">
        <f>'Entrée des observations'!A32</f>
        <v>Elève-28</v>
      </c>
      <c r="D40" s="197"/>
      <c r="E40" s="199"/>
      <c r="F40" s="200" t="str">
        <f t="shared" si="0"/>
        <v>X</v>
      </c>
      <c r="G40" s="200" t="str">
        <f>VLOOKUP(C40,'bilan socle'!$R$5:$Y$34,2,FALSE)</f>
        <v/>
      </c>
      <c r="H40" s="201" t="str">
        <f>IF('Entrée des observations'!T32="","",'Entrée des observations'!T32)</f>
        <v/>
      </c>
      <c r="I40" s="200" t="str">
        <f t="shared" si="1"/>
        <v>X</v>
      </c>
      <c r="J40" s="200" t="str">
        <f>VLOOKUP(C40,'bilan socle'!$R$5:$Y$34,5,FALSE)</f>
        <v/>
      </c>
      <c r="K40" s="200" t="str">
        <f t="shared" si="2"/>
        <v>X</v>
      </c>
      <c r="L40" s="200" t="str">
        <f>VLOOKUP(C40,'bilan socle'!$R$5:$Y$34,4,FALSE)</f>
        <v/>
      </c>
      <c r="M40" s="200" t="str">
        <f t="shared" si="3"/>
        <v>X</v>
      </c>
      <c r="N40" s="200" t="str">
        <f>VLOOKUP(C40,'bilan socle'!$R$5:$Y$34,7,FALSE)</f>
        <v/>
      </c>
      <c r="O40" s="200" t="str">
        <f t="shared" si="4"/>
        <v>X</v>
      </c>
      <c r="P40" s="200" t="str">
        <f>VLOOKUP(C40,'bilan socle'!$R$5:$Y$34,6,FALSE)</f>
        <v/>
      </c>
      <c r="Q40" s="200" t="str">
        <f t="shared" si="5"/>
        <v>X</v>
      </c>
      <c r="R40" s="200" t="str">
        <f>VLOOKUP(C40,'bilan socle'!$R$5:$Y$34,8,FALSE)</f>
        <v/>
      </c>
      <c r="S40" s="200" t="str">
        <f t="shared" si="6"/>
        <v>X</v>
      </c>
      <c r="T40" s="200" t="str">
        <f>VLOOKUP(C40,'bilan socle'!$R$5:$Z$34,9,FALSE)</f>
        <v/>
      </c>
      <c r="U40" s="202"/>
      <c r="V40" s="203"/>
      <c r="W40" s="199"/>
      <c r="X40" s="204"/>
    </row>
    <row r="41" spans="1:24">
      <c r="A41" s="146">
        <v>29</v>
      </c>
      <c r="B41" s="153"/>
      <c r="C41" s="31" t="str">
        <f>'Entrée des observations'!A33</f>
        <v>Elève-29</v>
      </c>
      <c r="D41" s="153"/>
      <c r="E41" s="154"/>
      <c r="F41" s="32" t="str">
        <f t="shared" si="0"/>
        <v>X</v>
      </c>
      <c r="G41" s="32" t="str">
        <f>VLOOKUP(C41,'bilan socle'!$R$5:$Y$34,2,FALSE)</f>
        <v/>
      </c>
      <c r="H41" s="149" t="str">
        <f>IF('Entrée des observations'!T33="","",'Entrée des observations'!T33)</f>
        <v/>
      </c>
      <c r="I41" s="32" t="str">
        <f t="shared" si="1"/>
        <v>X</v>
      </c>
      <c r="J41" s="32" t="str">
        <f>VLOOKUP(C41,'bilan socle'!$R$5:$Y$34,5,FALSE)</f>
        <v/>
      </c>
      <c r="K41" s="32" t="str">
        <f t="shared" si="2"/>
        <v>X</v>
      </c>
      <c r="L41" s="32" t="str">
        <f>VLOOKUP(C41,'bilan socle'!$R$5:$Y$34,4,FALSE)</f>
        <v/>
      </c>
      <c r="M41" s="32" t="str">
        <f t="shared" si="3"/>
        <v>X</v>
      </c>
      <c r="N41" s="32" t="str">
        <f>VLOOKUP(C41,'bilan socle'!$R$5:$Y$34,7,FALSE)</f>
        <v/>
      </c>
      <c r="O41" s="32" t="str">
        <f t="shared" si="4"/>
        <v>X</v>
      </c>
      <c r="P41" s="32" t="str">
        <f>VLOOKUP(C41,'bilan socle'!$R$5:$Y$34,6,FALSE)</f>
        <v/>
      </c>
      <c r="Q41" s="32" t="str">
        <f t="shared" si="5"/>
        <v>X</v>
      </c>
      <c r="R41" s="32" t="str">
        <f>VLOOKUP(C41,'bilan socle'!$R$5:$Y$34,8,FALSE)</f>
        <v/>
      </c>
      <c r="S41" s="32" t="str">
        <f t="shared" si="6"/>
        <v>X</v>
      </c>
      <c r="T41" s="32" t="str">
        <f>VLOOKUP(C41,'bilan socle'!$R$5:$Z$34,9,FALSE)</f>
        <v/>
      </c>
      <c r="U41" s="155"/>
      <c r="V41" s="156"/>
      <c r="W41" s="154"/>
      <c r="X41" s="157"/>
    </row>
    <row r="42" spans="1:24" ht="16.2" thickBot="1">
      <c r="A42" s="205">
        <v>30</v>
      </c>
      <c r="B42" s="206"/>
      <c r="C42" s="207" t="str">
        <f>'Entrée des observations'!A34</f>
        <v>Edouard Bracame</v>
      </c>
      <c r="D42" s="206"/>
      <c r="E42" s="208"/>
      <c r="F42" s="209" t="str">
        <f t="shared" si="0"/>
        <v>X</v>
      </c>
      <c r="G42" s="209" t="str">
        <f>VLOOKUP(C42,'bilan socle'!$R$5:$Y$34,2,FALSE)</f>
        <v/>
      </c>
      <c r="H42" s="210" t="str">
        <f>IF('Entrée des observations'!T34="","",'Entrée des observations'!T34)</f>
        <v/>
      </c>
      <c r="I42" s="209" t="str">
        <f t="shared" si="1"/>
        <v>X</v>
      </c>
      <c r="J42" s="209" t="str">
        <f>VLOOKUP(C42,'bilan socle'!$R$5:$Y$34,5,FALSE)</f>
        <v/>
      </c>
      <c r="K42" s="209" t="str">
        <f t="shared" si="2"/>
        <v>X</v>
      </c>
      <c r="L42" s="209" t="str">
        <f>VLOOKUP(C42,'bilan socle'!$R$5:$Y$34,4,FALSE)</f>
        <v/>
      </c>
      <c r="M42" s="209" t="str">
        <f t="shared" si="3"/>
        <v>X</v>
      </c>
      <c r="N42" s="209" t="str">
        <f>VLOOKUP(C42,'bilan socle'!$R$5:$Y$34,7,FALSE)</f>
        <v/>
      </c>
      <c r="O42" s="209" t="str">
        <f t="shared" si="4"/>
        <v>X</v>
      </c>
      <c r="P42" s="209" t="str">
        <f>VLOOKUP(C42,'bilan socle'!$R$5:$Y$34,6,FALSE)</f>
        <v/>
      </c>
      <c r="Q42" s="209" t="str">
        <f t="shared" si="5"/>
        <v>X</v>
      </c>
      <c r="R42" s="209" t="str">
        <f>VLOOKUP(C42,'bilan socle'!$R$5:$Y$34,8,FALSE)</f>
        <v/>
      </c>
      <c r="S42" s="209" t="str">
        <f t="shared" si="6"/>
        <v>X</v>
      </c>
      <c r="T42" s="209" t="str">
        <f>VLOOKUP(C42,'bilan socle'!$R$5:$Z$34,9,FALSE)</f>
        <v/>
      </c>
      <c r="U42" s="211"/>
      <c r="V42" s="212"/>
      <c r="W42" s="208"/>
      <c r="X42" s="213"/>
    </row>
    <row r="43" spans="1:24" ht="16.2" thickTop="1"/>
    <row r="44" spans="1:24">
      <c r="A44" s="318" t="s">
        <v>95</v>
      </c>
      <c r="B44" s="319"/>
      <c r="C44" s="319"/>
      <c r="D44" s="319"/>
      <c r="E44" s="319"/>
      <c r="F44" s="319"/>
      <c r="G44" s="319"/>
      <c r="H44" s="319"/>
      <c r="I44" s="319"/>
      <c r="J44" s="319"/>
      <c r="K44" s="319"/>
      <c r="L44" s="319"/>
      <c r="M44" s="319"/>
      <c r="N44" s="319"/>
      <c r="O44" s="319"/>
      <c r="P44" s="319"/>
      <c r="Q44" s="319"/>
      <c r="R44" s="319"/>
      <c r="S44" s="319"/>
      <c r="T44" s="319"/>
      <c r="U44" s="319"/>
      <c r="V44" s="319"/>
      <c r="W44" s="319"/>
      <c r="X44" s="320"/>
    </row>
    <row r="45" spans="1:24">
      <c r="A45" s="312"/>
      <c r="B45" s="313"/>
      <c r="C45" s="313"/>
      <c r="D45" s="313"/>
      <c r="E45" s="313"/>
      <c r="F45" s="313"/>
      <c r="G45" s="313"/>
      <c r="H45" s="313"/>
      <c r="I45" s="313"/>
      <c r="J45" s="313"/>
      <c r="K45" s="313"/>
      <c r="L45" s="313"/>
      <c r="M45" s="313"/>
      <c r="N45" s="313"/>
      <c r="O45" s="313"/>
      <c r="P45" s="313"/>
      <c r="Q45" s="313"/>
      <c r="R45" s="313"/>
      <c r="S45" s="313"/>
      <c r="T45" s="313"/>
      <c r="U45" s="313"/>
      <c r="V45" s="313"/>
      <c r="W45" s="313"/>
      <c r="X45" s="314"/>
    </row>
    <row r="46" spans="1:24">
      <c r="A46" s="312"/>
      <c r="B46" s="313"/>
      <c r="C46" s="313"/>
      <c r="D46" s="313"/>
      <c r="E46" s="313"/>
      <c r="F46" s="313"/>
      <c r="G46" s="313"/>
      <c r="H46" s="313"/>
      <c r="I46" s="313"/>
      <c r="J46" s="313"/>
      <c r="K46" s="313"/>
      <c r="L46" s="313"/>
      <c r="M46" s="313"/>
      <c r="N46" s="313"/>
      <c r="O46" s="313"/>
      <c r="P46" s="313"/>
      <c r="Q46" s="313"/>
      <c r="R46" s="313"/>
      <c r="S46" s="313"/>
      <c r="T46" s="313"/>
      <c r="U46" s="313"/>
      <c r="V46" s="313"/>
      <c r="W46" s="313"/>
      <c r="X46" s="314"/>
    </row>
    <row r="47" spans="1:24">
      <c r="A47" s="312"/>
      <c r="B47" s="313"/>
      <c r="C47" s="313"/>
      <c r="D47" s="313"/>
      <c r="E47" s="313"/>
      <c r="F47" s="313"/>
      <c r="G47" s="313"/>
      <c r="H47" s="313"/>
      <c r="I47" s="313"/>
      <c r="J47" s="313"/>
      <c r="K47" s="313"/>
      <c r="L47" s="313"/>
      <c r="M47" s="313"/>
      <c r="N47" s="313"/>
      <c r="O47" s="313"/>
      <c r="P47" s="313"/>
      <c r="Q47" s="313"/>
      <c r="R47" s="313"/>
      <c r="S47" s="313"/>
      <c r="T47" s="313"/>
      <c r="U47" s="313"/>
      <c r="V47" s="313"/>
      <c r="W47" s="313"/>
      <c r="X47" s="314"/>
    </row>
    <row r="48" spans="1:24">
      <c r="A48" s="312"/>
      <c r="B48" s="313"/>
      <c r="C48" s="313"/>
      <c r="D48" s="313"/>
      <c r="E48" s="313"/>
      <c r="F48" s="313"/>
      <c r="G48" s="313"/>
      <c r="H48" s="313"/>
      <c r="I48" s="313"/>
      <c r="J48" s="313"/>
      <c r="K48" s="313"/>
      <c r="L48" s="313"/>
      <c r="M48" s="313"/>
      <c r="N48" s="313"/>
      <c r="O48" s="313"/>
      <c r="P48" s="313"/>
      <c r="Q48" s="313"/>
      <c r="R48" s="313"/>
      <c r="S48" s="313"/>
      <c r="T48" s="313"/>
      <c r="U48" s="313"/>
      <c r="V48" s="313"/>
      <c r="W48" s="313"/>
      <c r="X48" s="314"/>
    </row>
    <row r="49" spans="1:24">
      <c r="A49" s="312"/>
      <c r="B49" s="313"/>
      <c r="C49" s="313"/>
      <c r="D49" s="313"/>
      <c r="E49" s="313"/>
      <c r="F49" s="313"/>
      <c r="G49" s="313"/>
      <c r="H49" s="313"/>
      <c r="I49" s="313"/>
      <c r="J49" s="313"/>
      <c r="K49" s="313"/>
      <c r="L49" s="313"/>
      <c r="M49" s="313"/>
      <c r="N49" s="313"/>
      <c r="O49" s="313"/>
      <c r="P49" s="313"/>
      <c r="Q49" s="313"/>
      <c r="R49" s="313"/>
      <c r="S49" s="313"/>
      <c r="T49" s="313"/>
      <c r="U49" s="313"/>
      <c r="V49" s="313"/>
      <c r="W49" s="313"/>
      <c r="X49" s="314"/>
    </row>
    <row r="50" spans="1:24">
      <c r="A50" s="312"/>
      <c r="B50" s="313"/>
      <c r="C50" s="313"/>
      <c r="D50" s="313"/>
      <c r="E50" s="313"/>
      <c r="F50" s="313"/>
      <c r="G50" s="313"/>
      <c r="H50" s="313"/>
      <c r="I50" s="313"/>
      <c r="J50" s="313"/>
      <c r="K50" s="313"/>
      <c r="L50" s="313"/>
      <c r="M50" s="313"/>
      <c r="N50" s="313"/>
      <c r="O50" s="313"/>
      <c r="P50" s="313"/>
      <c r="Q50" s="313"/>
      <c r="R50" s="313"/>
      <c r="S50" s="313"/>
      <c r="T50" s="313"/>
      <c r="U50" s="313"/>
      <c r="V50" s="313"/>
      <c r="W50" s="313"/>
      <c r="X50" s="314"/>
    </row>
    <row r="51" spans="1:24">
      <c r="A51" s="312"/>
      <c r="B51" s="313"/>
      <c r="C51" s="313"/>
      <c r="D51" s="313"/>
      <c r="E51" s="313"/>
      <c r="F51" s="313"/>
      <c r="G51" s="313"/>
      <c r="H51" s="313"/>
      <c r="I51" s="313"/>
      <c r="J51" s="313"/>
      <c r="K51" s="313"/>
      <c r="L51" s="313"/>
      <c r="M51" s="313"/>
      <c r="N51" s="313"/>
      <c r="O51" s="313"/>
      <c r="P51" s="313"/>
      <c r="Q51" s="313"/>
      <c r="R51" s="313"/>
      <c r="S51" s="313"/>
      <c r="T51" s="313"/>
      <c r="U51" s="313"/>
      <c r="V51" s="313"/>
      <c r="W51" s="313"/>
      <c r="X51" s="314"/>
    </row>
    <row r="52" spans="1:24">
      <c r="A52" s="312"/>
      <c r="B52" s="313"/>
      <c r="C52" s="313"/>
      <c r="D52" s="313"/>
      <c r="E52" s="313"/>
      <c r="F52" s="313"/>
      <c r="G52" s="313"/>
      <c r="H52" s="313"/>
      <c r="I52" s="313"/>
      <c r="J52" s="313"/>
      <c r="K52" s="313"/>
      <c r="L52" s="313"/>
      <c r="M52" s="313"/>
      <c r="N52" s="313"/>
      <c r="O52" s="313"/>
      <c r="P52" s="313"/>
      <c r="Q52" s="313"/>
      <c r="R52" s="313"/>
      <c r="S52" s="313"/>
      <c r="T52" s="313"/>
      <c r="U52" s="313"/>
      <c r="V52" s="313"/>
      <c r="W52" s="313"/>
      <c r="X52" s="314"/>
    </row>
    <row r="53" spans="1:24">
      <c r="A53" s="312"/>
      <c r="B53" s="313"/>
      <c r="C53" s="313"/>
      <c r="D53" s="313"/>
      <c r="E53" s="313"/>
      <c r="F53" s="313"/>
      <c r="G53" s="313"/>
      <c r="H53" s="313"/>
      <c r="I53" s="313"/>
      <c r="J53" s="313"/>
      <c r="K53" s="313"/>
      <c r="L53" s="313"/>
      <c r="M53" s="313"/>
      <c r="N53" s="313"/>
      <c r="O53" s="313"/>
      <c r="P53" s="313"/>
      <c r="Q53" s="313"/>
      <c r="R53" s="313"/>
      <c r="S53" s="313"/>
      <c r="T53" s="313"/>
      <c r="U53" s="313"/>
      <c r="V53" s="313"/>
      <c r="W53" s="313"/>
      <c r="X53" s="314"/>
    </row>
    <row r="54" spans="1:24">
      <c r="A54" s="312"/>
      <c r="B54" s="313"/>
      <c r="C54" s="313"/>
      <c r="D54" s="313"/>
      <c r="E54" s="313"/>
      <c r="F54" s="313"/>
      <c r="G54" s="313"/>
      <c r="H54" s="313"/>
      <c r="I54" s="313"/>
      <c r="J54" s="313"/>
      <c r="K54" s="313"/>
      <c r="L54" s="313"/>
      <c r="M54" s="313"/>
      <c r="N54" s="313"/>
      <c r="O54" s="313"/>
      <c r="P54" s="313"/>
      <c r="Q54" s="313"/>
      <c r="R54" s="313"/>
      <c r="S54" s="313"/>
      <c r="T54" s="313"/>
      <c r="U54" s="313"/>
      <c r="V54" s="313"/>
      <c r="W54" s="313"/>
      <c r="X54" s="314"/>
    </row>
    <row r="55" spans="1:24">
      <c r="A55" s="312"/>
      <c r="B55" s="313"/>
      <c r="C55" s="313"/>
      <c r="D55" s="313"/>
      <c r="E55" s="313"/>
      <c r="F55" s="313"/>
      <c r="G55" s="313"/>
      <c r="H55" s="313"/>
      <c r="I55" s="313"/>
      <c r="J55" s="313"/>
      <c r="K55" s="313"/>
      <c r="L55" s="313"/>
      <c r="M55" s="313"/>
      <c r="N55" s="313"/>
      <c r="O55" s="313"/>
      <c r="P55" s="313"/>
      <c r="Q55" s="313"/>
      <c r="R55" s="313"/>
      <c r="S55" s="313"/>
      <c r="T55" s="313"/>
      <c r="U55" s="313"/>
      <c r="V55" s="313"/>
      <c r="W55" s="313"/>
      <c r="X55" s="314"/>
    </row>
    <row r="56" spans="1:24">
      <c r="A56" s="315"/>
      <c r="B56" s="316"/>
      <c r="C56" s="316"/>
      <c r="D56" s="316"/>
      <c r="E56" s="316"/>
      <c r="F56" s="316"/>
      <c r="G56" s="316"/>
      <c r="H56" s="316"/>
      <c r="I56" s="316"/>
      <c r="J56" s="316"/>
      <c r="K56" s="316"/>
      <c r="L56" s="316"/>
      <c r="M56" s="316"/>
      <c r="N56" s="316"/>
      <c r="O56" s="316"/>
      <c r="P56" s="316"/>
      <c r="Q56" s="316"/>
      <c r="R56" s="316"/>
      <c r="S56" s="316"/>
      <c r="T56" s="316"/>
      <c r="U56" s="316"/>
      <c r="V56" s="316"/>
      <c r="W56" s="316"/>
      <c r="X56" s="317"/>
    </row>
    <row r="57" spans="1:24">
      <c r="A57" s="307" t="s">
        <v>166</v>
      </c>
      <c r="B57" s="307"/>
      <c r="C57" s="307"/>
      <c r="D57" s="307"/>
      <c r="E57" s="307"/>
      <c r="F57" s="307"/>
      <c r="G57" s="307"/>
      <c r="H57" s="307"/>
      <c r="I57" s="307"/>
      <c r="J57" s="307"/>
      <c r="K57" s="307"/>
      <c r="L57" s="307"/>
    </row>
  </sheetData>
  <sheetProtection sheet="1" objects="1" scenarios="1" selectLockedCells="1"/>
  <mergeCells count="35">
    <mergeCell ref="A57:L57"/>
    <mergeCell ref="H6:L6"/>
    <mergeCell ref="M5:S5"/>
    <mergeCell ref="M6:S6"/>
    <mergeCell ref="T5:X6"/>
    <mergeCell ref="A45:X56"/>
    <mergeCell ref="A44:X44"/>
    <mergeCell ref="Q10:R11"/>
    <mergeCell ref="H11:H12"/>
    <mergeCell ref="S10:T11"/>
    <mergeCell ref="K10:L11"/>
    <mergeCell ref="E9:E12"/>
    <mergeCell ref="U9:U12"/>
    <mergeCell ref="V9:V12"/>
    <mergeCell ref="W9:W12"/>
    <mergeCell ref="X9:X12"/>
    <mergeCell ref="A6:C6"/>
    <mergeCell ref="D6:G6"/>
    <mergeCell ref="A9:A12"/>
    <mergeCell ref="B9:B12"/>
    <mergeCell ref="C9:C12"/>
    <mergeCell ref="D9:D12"/>
    <mergeCell ref="F9:T9"/>
    <mergeCell ref="W3:X3"/>
    <mergeCell ref="F10:H10"/>
    <mergeCell ref="I10:J11"/>
    <mergeCell ref="M10:N11"/>
    <mergeCell ref="O10:P11"/>
    <mergeCell ref="A5:C5"/>
    <mergeCell ref="D5:G5"/>
    <mergeCell ref="H5:L5"/>
    <mergeCell ref="A1:D1"/>
    <mergeCell ref="E1:M1"/>
    <mergeCell ref="A2:C2"/>
    <mergeCell ref="D2:G2"/>
  </mergeCells>
  <phoneticPr fontId="23" type="noConversion"/>
  <pageMargins left="0.25" right="0.25" top="0.75" bottom="0.75" header="0.3" footer="0.3"/>
  <pageSetup paperSize="9" orientation="landscape" horizontalDpi="4294967292" verticalDpi="4294967292" r:id="rId1"/>
  <extLst>
    <ext xmlns:mx="http://schemas.microsoft.com/office/mac/excel/2008/main" uri="{64002731-A6B0-56B0-2670-7721B7C09600}">
      <mx:PLV Mode="1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1000"/>
  <sheetViews>
    <sheetView workbookViewId="0">
      <pane ySplit="4" topLeftCell="A8" activePane="bottomLeft" state="frozen"/>
      <selection pane="bottomLeft" activeCell="E8" sqref="E8"/>
    </sheetView>
  </sheetViews>
  <sheetFormatPr baseColWidth="10" defaultColWidth="14.44140625" defaultRowHeight="15" customHeight="1"/>
  <cols>
    <col min="1" max="1" width="8.44140625" customWidth="1"/>
    <col min="2" max="2" width="22.44140625" customWidth="1"/>
    <col min="3" max="4" width="23.109375" customWidth="1"/>
    <col min="5" max="5" width="24.109375" customWidth="1"/>
    <col min="6" max="6" width="23.109375" customWidth="1"/>
    <col min="7" max="7" width="27.44140625" customWidth="1"/>
    <col min="8" max="8" width="23.109375" customWidth="1"/>
    <col min="9" max="29" width="11.44140625" customWidth="1"/>
  </cols>
  <sheetData>
    <row r="1" spans="1:29" ht="27.75" customHeight="1">
      <c r="A1" s="15"/>
      <c r="B1" s="338" t="s">
        <v>47</v>
      </c>
      <c r="C1" s="339"/>
      <c r="D1" s="339"/>
      <c r="E1" s="339"/>
      <c r="F1" s="339"/>
      <c r="G1" s="339"/>
      <c r="H1" s="340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</row>
    <row r="2" spans="1:29" ht="32.25" customHeight="1">
      <c r="A2" s="5"/>
      <c r="B2" s="341"/>
      <c r="C2" s="342"/>
      <c r="D2" s="342"/>
      <c r="E2" s="342"/>
      <c r="F2" s="342"/>
      <c r="G2" s="342"/>
      <c r="H2" s="343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</row>
    <row r="3" spans="1:29" ht="21" customHeight="1">
      <c r="A3" s="5"/>
      <c r="B3" s="5"/>
      <c r="C3" s="6"/>
      <c r="D3" s="6"/>
      <c r="E3" s="6"/>
      <c r="F3" s="6"/>
      <c r="G3" s="6"/>
      <c r="H3" s="9">
        <f>SUM(C5:H5)</f>
        <v>0</v>
      </c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</row>
    <row r="4" spans="1:29" ht="122.25" customHeight="1">
      <c r="A4" s="7"/>
      <c r="B4" s="16"/>
      <c r="C4" s="17" t="s">
        <v>48</v>
      </c>
      <c r="D4" s="17" t="s">
        <v>49</v>
      </c>
      <c r="E4" s="8" t="s">
        <v>50</v>
      </c>
      <c r="F4" s="8" t="s">
        <v>51</v>
      </c>
      <c r="G4" s="8" t="s">
        <v>52</v>
      </c>
      <c r="H4" s="8" t="s">
        <v>53</v>
      </c>
      <c r="I4" s="9">
        <f t="shared" ref="I4:I8" si="0">SUM(C6:H6)</f>
        <v>0</v>
      </c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</row>
    <row r="5" spans="1:29" ht="61.5" customHeight="1">
      <c r="A5" s="5"/>
      <c r="B5" s="18" t="s">
        <v>54</v>
      </c>
      <c r="C5" s="19"/>
      <c r="D5" s="19"/>
      <c r="E5" s="19"/>
      <c r="F5" s="19" t="s">
        <v>55</v>
      </c>
      <c r="G5" s="19" t="s">
        <v>55</v>
      </c>
      <c r="H5" s="19"/>
      <c r="I5" s="9">
        <f t="shared" si="0"/>
        <v>0</v>
      </c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</row>
    <row r="6" spans="1:29" ht="73.5" customHeight="1">
      <c r="A6" s="5"/>
      <c r="B6" s="18" t="s">
        <v>63</v>
      </c>
      <c r="C6" s="19" t="s">
        <v>55</v>
      </c>
      <c r="D6" s="19"/>
      <c r="E6" s="19" t="s">
        <v>55</v>
      </c>
      <c r="F6" s="19"/>
      <c r="G6" s="19"/>
      <c r="H6" s="19" t="s">
        <v>55</v>
      </c>
      <c r="I6" s="9">
        <f t="shared" si="0"/>
        <v>0</v>
      </c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</row>
    <row r="7" spans="1:29" ht="69.75" customHeight="1">
      <c r="A7" s="5"/>
      <c r="B7" s="18" t="s">
        <v>56</v>
      </c>
      <c r="C7" s="19"/>
      <c r="D7" s="19"/>
      <c r="E7" s="19"/>
      <c r="F7" s="19" t="s">
        <v>55</v>
      </c>
      <c r="G7" s="19"/>
      <c r="H7" s="19"/>
      <c r="I7" s="9">
        <f t="shared" si="0"/>
        <v>0</v>
      </c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</row>
    <row r="8" spans="1:29" ht="48" customHeight="1">
      <c r="A8" s="5"/>
      <c r="B8" s="18" t="s">
        <v>57</v>
      </c>
      <c r="C8" s="19" t="s">
        <v>55</v>
      </c>
      <c r="D8" s="19" t="s">
        <v>55</v>
      </c>
      <c r="E8" s="19"/>
      <c r="F8" s="19" t="s">
        <v>55</v>
      </c>
      <c r="G8" s="19" t="s">
        <v>55</v>
      </c>
      <c r="H8" s="19"/>
      <c r="I8" s="9">
        <f t="shared" si="0"/>
        <v>0</v>
      </c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</row>
    <row r="9" spans="1:29" ht="68.25" customHeight="1">
      <c r="A9" s="5"/>
      <c r="B9" s="18" t="s">
        <v>58</v>
      </c>
      <c r="C9" s="19" t="s">
        <v>55</v>
      </c>
      <c r="D9" s="19" t="s">
        <v>55</v>
      </c>
      <c r="E9" s="19" t="s">
        <v>55</v>
      </c>
      <c r="F9" s="19"/>
      <c r="G9" s="19"/>
      <c r="H9" s="19"/>
      <c r="I9" s="9" t="e">
        <f>SUM(#REF!)</f>
        <v>#REF!</v>
      </c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</row>
    <row r="10" spans="1:29" ht="44.25" customHeight="1">
      <c r="A10" s="5"/>
      <c r="B10" s="18" t="s">
        <v>59</v>
      </c>
      <c r="C10" s="19" t="s">
        <v>55</v>
      </c>
      <c r="D10" s="19" t="s">
        <v>55</v>
      </c>
      <c r="E10" s="19"/>
      <c r="F10" s="19"/>
      <c r="G10" s="19" t="s">
        <v>55</v>
      </c>
      <c r="H10" s="19"/>
      <c r="I10" s="9">
        <f>SUM(C12:H12)</f>
        <v>0</v>
      </c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</row>
    <row r="11" spans="1:29" ht="79.5" customHeight="1">
      <c r="A11" s="5"/>
      <c r="B11" s="18" t="s">
        <v>60</v>
      </c>
      <c r="C11" s="19" t="s">
        <v>55</v>
      </c>
      <c r="D11" s="19" t="s">
        <v>55</v>
      </c>
      <c r="E11" s="19"/>
      <c r="F11" s="19" t="s">
        <v>61</v>
      </c>
      <c r="G11" s="19"/>
      <c r="H11" s="19" t="s">
        <v>55</v>
      </c>
      <c r="I11" s="9" t="e">
        <f t="shared" ref="I11:I12" si="1">SUM(#REF!)</f>
        <v>#REF!</v>
      </c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</row>
    <row r="12" spans="1:29" ht="58.05" customHeight="1">
      <c r="A12" s="5"/>
      <c r="B12" s="18" t="s">
        <v>62</v>
      </c>
      <c r="C12" s="19" t="s">
        <v>55</v>
      </c>
      <c r="D12" s="19" t="s">
        <v>55</v>
      </c>
      <c r="E12" s="19" t="s">
        <v>55</v>
      </c>
      <c r="F12" s="19"/>
      <c r="G12" s="19"/>
      <c r="H12" s="19" t="s">
        <v>55</v>
      </c>
      <c r="I12" s="9" t="e">
        <f t="shared" si="1"/>
        <v>#REF!</v>
      </c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</row>
    <row r="13" spans="1:29" ht="15.75" customHeight="1">
      <c r="A13" s="5"/>
      <c r="B13" s="5"/>
      <c r="C13" s="6"/>
      <c r="D13" s="6"/>
      <c r="E13" s="6"/>
      <c r="F13" s="6"/>
      <c r="G13" s="6"/>
      <c r="H13" s="6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</row>
    <row r="14" spans="1:29" ht="15.75" customHeight="1">
      <c r="A14" s="5"/>
      <c r="B14" s="5"/>
      <c r="C14" s="6"/>
      <c r="D14" s="6"/>
      <c r="E14" s="6"/>
      <c r="F14" s="6"/>
      <c r="G14" s="6"/>
      <c r="H14" s="6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</row>
    <row r="15" spans="1:29" ht="15.75" customHeight="1">
      <c r="A15" s="5"/>
      <c r="B15" s="5"/>
      <c r="C15" s="6"/>
      <c r="D15" s="6"/>
      <c r="E15" s="6"/>
      <c r="F15" s="6"/>
      <c r="G15" s="6"/>
      <c r="H15" s="6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</row>
    <row r="16" spans="1:29" ht="15.75" customHeight="1">
      <c r="A16" s="5"/>
      <c r="B16" s="5"/>
      <c r="C16" s="6"/>
      <c r="D16" s="6"/>
      <c r="E16" s="6"/>
      <c r="F16" s="6"/>
      <c r="G16" s="6"/>
      <c r="H16" s="6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</row>
    <row r="17" spans="1:29" ht="15.75" customHeight="1">
      <c r="A17" s="5"/>
      <c r="B17" s="5"/>
      <c r="C17" s="6"/>
      <c r="D17" s="6"/>
      <c r="E17" s="6"/>
      <c r="F17" s="6"/>
      <c r="G17" s="6"/>
      <c r="H17" s="6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</row>
    <row r="18" spans="1:29" ht="15.75" customHeight="1">
      <c r="A18" s="5"/>
      <c r="B18" s="5"/>
      <c r="C18" s="6"/>
      <c r="D18" s="6"/>
      <c r="E18" s="6"/>
      <c r="F18" s="6"/>
      <c r="G18" s="6"/>
      <c r="H18" s="6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</row>
    <row r="19" spans="1:29" ht="15.75" customHeight="1">
      <c r="A19" s="5"/>
      <c r="B19" s="5"/>
      <c r="C19" s="6"/>
      <c r="D19" s="6"/>
      <c r="E19" s="6"/>
      <c r="F19" s="6"/>
      <c r="G19" s="6"/>
      <c r="H19" s="6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</row>
    <row r="20" spans="1:29" ht="15.75" customHeight="1">
      <c r="A20" s="5"/>
      <c r="B20" s="5"/>
      <c r="C20" s="6"/>
      <c r="D20" s="6"/>
      <c r="E20" s="6"/>
      <c r="F20" s="6"/>
      <c r="G20" s="6"/>
      <c r="H20" s="6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</row>
    <row r="21" spans="1:29" ht="15.75" customHeight="1">
      <c r="A21" s="5"/>
      <c r="B21" s="5"/>
      <c r="C21" s="6"/>
      <c r="D21" s="6"/>
      <c r="E21" s="6"/>
      <c r="F21" s="6"/>
      <c r="G21" s="6"/>
      <c r="H21" s="6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</row>
    <row r="22" spans="1:29" ht="15.75" customHeight="1">
      <c r="A22" s="5"/>
      <c r="B22" s="5"/>
      <c r="C22" s="6"/>
      <c r="D22" s="6"/>
      <c r="E22" s="6"/>
      <c r="F22" s="6"/>
      <c r="G22" s="6"/>
      <c r="H22" s="6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</row>
    <row r="23" spans="1:29" ht="15.75" customHeight="1">
      <c r="A23" s="5"/>
      <c r="B23" s="5"/>
      <c r="C23" s="6"/>
      <c r="D23" s="6"/>
      <c r="E23" s="6"/>
      <c r="F23" s="6"/>
      <c r="G23" s="6"/>
      <c r="H23" s="6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</row>
    <row r="24" spans="1:29" ht="15.75" customHeight="1">
      <c r="A24" s="5"/>
      <c r="B24" s="5"/>
      <c r="C24" s="6"/>
      <c r="D24" s="6"/>
      <c r="E24" s="6"/>
      <c r="F24" s="6"/>
      <c r="G24" s="6"/>
      <c r="H24" s="6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</row>
    <row r="25" spans="1:29" ht="15.75" customHeight="1">
      <c r="A25" s="5"/>
      <c r="B25" s="5"/>
      <c r="C25" s="6"/>
      <c r="D25" s="6"/>
      <c r="E25" s="6"/>
      <c r="F25" s="6"/>
      <c r="G25" s="6"/>
      <c r="H25" s="6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</row>
    <row r="26" spans="1:29" ht="15.75" customHeight="1">
      <c r="A26" s="5"/>
      <c r="B26" s="5"/>
      <c r="C26" s="6"/>
      <c r="D26" s="6"/>
      <c r="E26" s="6"/>
      <c r="F26" s="6"/>
      <c r="G26" s="6"/>
      <c r="H26" s="6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</row>
    <row r="27" spans="1:29" ht="15.75" customHeight="1">
      <c r="A27" s="5"/>
      <c r="B27" s="5"/>
      <c r="C27" s="6"/>
      <c r="D27" s="6"/>
      <c r="E27" s="6"/>
      <c r="F27" s="6"/>
      <c r="G27" s="6"/>
      <c r="H27" s="6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</row>
    <row r="28" spans="1:29" ht="15.75" customHeight="1">
      <c r="A28" s="5"/>
      <c r="B28" s="5"/>
      <c r="C28" s="6"/>
      <c r="D28" s="6"/>
      <c r="E28" s="6"/>
      <c r="F28" s="6"/>
      <c r="G28" s="6"/>
      <c r="H28" s="6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</row>
    <row r="29" spans="1:29" ht="15.75" customHeight="1">
      <c r="A29" s="5"/>
      <c r="B29" s="5"/>
      <c r="C29" s="6"/>
      <c r="D29" s="6"/>
      <c r="E29" s="6"/>
      <c r="F29" s="6"/>
      <c r="G29" s="6"/>
      <c r="H29" s="6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</row>
    <row r="30" spans="1:29" ht="15.75" customHeight="1">
      <c r="A30" s="5"/>
      <c r="B30" s="5"/>
      <c r="C30" s="6"/>
      <c r="D30" s="6"/>
      <c r="E30" s="6"/>
      <c r="F30" s="6"/>
      <c r="G30" s="6"/>
      <c r="H30" s="6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</row>
    <row r="31" spans="1:29" ht="15.75" customHeight="1">
      <c r="A31" s="5"/>
      <c r="B31" s="5"/>
      <c r="C31" s="6"/>
      <c r="D31" s="6"/>
      <c r="E31" s="6"/>
      <c r="F31" s="6"/>
      <c r="G31" s="6"/>
      <c r="H31" s="6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</row>
    <row r="32" spans="1:29" ht="15.75" customHeight="1">
      <c r="A32" s="5"/>
      <c r="B32" s="5"/>
      <c r="C32" s="6"/>
      <c r="D32" s="6"/>
      <c r="E32" s="6"/>
      <c r="F32" s="6"/>
      <c r="G32" s="6"/>
      <c r="H32" s="6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</row>
    <row r="33" spans="1:29" ht="15.75" customHeight="1">
      <c r="A33" s="5"/>
      <c r="B33" s="5"/>
      <c r="C33" s="6"/>
      <c r="D33" s="6"/>
      <c r="E33" s="6"/>
      <c r="F33" s="6"/>
      <c r="G33" s="6"/>
      <c r="H33" s="6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</row>
    <row r="34" spans="1:29" ht="15.75" customHeight="1">
      <c r="A34" s="5"/>
      <c r="B34" s="5"/>
      <c r="C34" s="6"/>
      <c r="D34" s="6"/>
      <c r="E34" s="6"/>
      <c r="F34" s="6"/>
      <c r="G34" s="6"/>
      <c r="H34" s="6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</row>
    <row r="35" spans="1:29" ht="15.75" customHeight="1">
      <c r="A35" s="5"/>
      <c r="B35" s="5"/>
      <c r="C35" s="6"/>
      <c r="D35" s="6"/>
      <c r="E35" s="6"/>
      <c r="F35" s="6"/>
      <c r="G35" s="6"/>
      <c r="H35" s="6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</row>
    <row r="36" spans="1:29" ht="15.75" customHeight="1">
      <c r="A36" s="5"/>
      <c r="B36" s="5"/>
      <c r="C36" s="6"/>
      <c r="D36" s="6"/>
      <c r="E36" s="6"/>
      <c r="F36" s="6"/>
      <c r="G36" s="6"/>
      <c r="H36" s="6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</row>
    <row r="37" spans="1:29" ht="15.75" customHeight="1">
      <c r="A37" s="5"/>
      <c r="B37" s="5"/>
      <c r="C37" s="6"/>
      <c r="D37" s="6"/>
      <c r="E37" s="6"/>
      <c r="F37" s="6"/>
      <c r="G37" s="6"/>
      <c r="H37" s="6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</row>
    <row r="38" spans="1:29" ht="15.75" customHeight="1">
      <c r="A38" s="5"/>
      <c r="B38" s="5"/>
      <c r="C38" s="6"/>
      <c r="D38" s="6"/>
      <c r="E38" s="6"/>
      <c r="F38" s="6"/>
      <c r="G38" s="6"/>
      <c r="H38" s="6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</row>
    <row r="39" spans="1:29" ht="15.75" customHeight="1">
      <c r="A39" s="5"/>
      <c r="B39" s="5"/>
      <c r="C39" s="6"/>
      <c r="D39" s="6"/>
      <c r="E39" s="6"/>
      <c r="F39" s="6"/>
      <c r="G39" s="6"/>
      <c r="H39" s="6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</row>
    <row r="40" spans="1:29" ht="15.75" customHeight="1">
      <c r="A40" s="5"/>
      <c r="B40" s="5"/>
      <c r="C40" s="6"/>
      <c r="D40" s="6"/>
      <c r="E40" s="6"/>
      <c r="F40" s="6"/>
      <c r="G40" s="6"/>
      <c r="H40" s="6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</row>
    <row r="41" spans="1:29" ht="15.75" customHeight="1">
      <c r="A41" s="5"/>
      <c r="B41" s="5"/>
      <c r="C41" s="6"/>
      <c r="D41" s="6"/>
      <c r="E41" s="6"/>
      <c r="F41" s="6"/>
      <c r="G41" s="6"/>
      <c r="H41" s="6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</row>
    <row r="42" spans="1:29" ht="15.75" customHeight="1">
      <c r="A42" s="5"/>
      <c r="B42" s="5"/>
      <c r="C42" s="6"/>
      <c r="D42" s="6"/>
      <c r="E42" s="6"/>
      <c r="F42" s="6"/>
      <c r="G42" s="6"/>
      <c r="H42" s="6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</row>
    <row r="43" spans="1:29" ht="15.75" customHeight="1">
      <c r="A43" s="5"/>
      <c r="B43" s="5"/>
      <c r="C43" s="6"/>
      <c r="D43" s="6"/>
      <c r="E43" s="6"/>
      <c r="F43" s="6"/>
      <c r="G43" s="6"/>
      <c r="H43" s="6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</row>
    <row r="44" spans="1:29" ht="15.75" customHeight="1">
      <c r="A44" s="5"/>
      <c r="B44" s="5"/>
      <c r="C44" s="6"/>
      <c r="D44" s="6"/>
      <c r="E44" s="6"/>
      <c r="F44" s="6"/>
      <c r="G44" s="6"/>
      <c r="H44" s="6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</row>
    <row r="45" spans="1:29" ht="15.75" customHeight="1">
      <c r="A45" s="5"/>
      <c r="B45" s="5"/>
      <c r="C45" s="6"/>
      <c r="D45" s="6"/>
      <c r="E45" s="6"/>
      <c r="F45" s="6"/>
      <c r="G45" s="6"/>
      <c r="H45" s="6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</row>
    <row r="46" spans="1:29" ht="15.75" customHeight="1">
      <c r="A46" s="5"/>
      <c r="B46" s="5"/>
      <c r="C46" s="6"/>
      <c r="D46" s="6"/>
      <c r="E46" s="6"/>
      <c r="F46" s="6"/>
      <c r="G46" s="6"/>
      <c r="H46" s="6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</row>
    <row r="47" spans="1:29" ht="15.75" customHeight="1">
      <c r="A47" s="5"/>
      <c r="B47" s="5"/>
      <c r="C47" s="6"/>
      <c r="D47" s="6"/>
      <c r="E47" s="6"/>
      <c r="F47" s="6"/>
      <c r="G47" s="6"/>
      <c r="H47" s="6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</row>
    <row r="48" spans="1:29" ht="15.75" customHeight="1">
      <c r="A48" s="5"/>
      <c r="B48" s="5"/>
      <c r="C48" s="6"/>
      <c r="D48" s="6"/>
      <c r="E48" s="6"/>
      <c r="F48" s="6"/>
      <c r="G48" s="6"/>
      <c r="H48" s="6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</row>
    <row r="49" spans="1:29" ht="15.75" customHeight="1">
      <c r="A49" s="5"/>
      <c r="B49" s="5"/>
      <c r="C49" s="6"/>
      <c r="D49" s="6"/>
      <c r="E49" s="6"/>
      <c r="F49" s="6"/>
      <c r="G49" s="6"/>
      <c r="H49" s="6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</row>
    <row r="50" spans="1:29" ht="15.75" customHeight="1">
      <c r="A50" s="5"/>
      <c r="B50" s="5"/>
      <c r="C50" s="6"/>
      <c r="D50" s="6"/>
      <c r="E50" s="6"/>
      <c r="F50" s="6"/>
      <c r="G50" s="6"/>
      <c r="H50" s="6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</row>
    <row r="51" spans="1:29" ht="15.75" customHeight="1">
      <c r="A51" s="5"/>
      <c r="B51" s="5"/>
      <c r="C51" s="6"/>
      <c r="D51" s="6"/>
      <c r="E51" s="6"/>
      <c r="F51" s="6"/>
      <c r="G51" s="6"/>
      <c r="H51" s="6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</row>
    <row r="52" spans="1:29" ht="15.75" customHeight="1">
      <c r="A52" s="5"/>
      <c r="B52" s="5"/>
      <c r="C52" s="6"/>
      <c r="D52" s="6"/>
      <c r="E52" s="6"/>
      <c r="F52" s="6"/>
      <c r="G52" s="6"/>
      <c r="H52" s="6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</row>
    <row r="53" spans="1:29" ht="15.75" customHeight="1">
      <c r="A53" s="5"/>
      <c r="B53" s="5"/>
      <c r="C53" s="6"/>
      <c r="D53" s="6"/>
      <c r="E53" s="6"/>
      <c r="F53" s="6"/>
      <c r="G53" s="6"/>
      <c r="H53" s="6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</row>
    <row r="54" spans="1:29" ht="15.75" customHeight="1">
      <c r="A54" s="5"/>
      <c r="B54" s="5"/>
      <c r="C54" s="6"/>
      <c r="D54" s="6"/>
      <c r="E54" s="6"/>
      <c r="F54" s="6"/>
      <c r="G54" s="6"/>
      <c r="H54" s="6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</row>
    <row r="55" spans="1:29" ht="15.75" customHeight="1">
      <c r="A55" s="5"/>
      <c r="B55" s="5"/>
      <c r="C55" s="6"/>
      <c r="D55" s="6"/>
      <c r="E55" s="6"/>
      <c r="F55" s="6"/>
      <c r="G55" s="6"/>
      <c r="H55" s="6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</row>
    <row r="56" spans="1:29" ht="15.75" customHeight="1">
      <c r="A56" s="5"/>
      <c r="B56" s="5"/>
      <c r="C56" s="6"/>
      <c r="D56" s="6"/>
      <c r="E56" s="6"/>
      <c r="F56" s="6"/>
      <c r="G56" s="6"/>
      <c r="H56" s="6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</row>
    <row r="57" spans="1:29" ht="15.75" customHeight="1">
      <c r="A57" s="5"/>
      <c r="B57" s="5"/>
      <c r="C57" s="6"/>
      <c r="D57" s="6"/>
      <c r="E57" s="6"/>
      <c r="F57" s="6"/>
      <c r="G57" s="6"/>
      <c r="H57" s="6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</row>
    <row r="58" spans="1:29" ht="15.75" customHeight="1">
      <c r="A58" s="5"/>
      <c r="B58" s="5"/>
      <c r="C58" s="6"/>
      <c r="D58" s="6"/>
      <c r="E58" s="6"/>
      <c r="F58" s="6"/>
      <c r="G58" s="6"/>
      <c r="H58" s="6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</row>
    <row r="59" spans="1:29" ht="15.75" customHeight="1">
      <c r="A59" s="5"/>
      <c r="B59" s="5"/>
      <c r="C59" s="6"/>
      <c r="D59" s="6"/>
      <c r="E59" s="6"/>
      <c r="F59" s="6"/>
      <c r="G59" s="6"/>
      <c r="H59" s="6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</row>
    <row r="60" spans="1:29" ht="15.75" customHeight="1">
      <c r="A60" s="5"/>
      <c r="B60" s="5"/>
      <c r="C60" s="6"/>
      <c r="D60" s="6"/>
      <c r="E60" s="6"/>
      <c r="F60" s="6"/>
      <c r="G60" s="6"/>
      <c r="H60" s="6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</row>
    <row r="61" spans="1:29" ht="15.75" customHeight="1">
      <c r="A61" s="5"/>
      <c r="B61" s="5"/>
      <c r="C61" s="6"/>
      <c r="D61" s="6"/>
      <c r="E61" s="6"/>
      <c r="F61" s="6"/>
      <c r="G61" s="6"/>
      <c r="H61" s="6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</row>
    <row r="62" spans="1:29" ht="15.75" customHeight="1">
      <c r="A62" s="5"/>
      <c r="B62" s="5"/>
      <c r="C62" s="6"/>
      <c r="D62" s="6"/>
      <c r="E62" s="6"/>
      <c r="F62" s="6"/>
      <c r="G62" s="6"/>
      <c r="H62" s="6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</row>
    <row r="63" spans="1:29" ht="15.75" customHeight="1">
      <c r="A63" s="5"/>
      <c r="B63" s="5"/>
      <c r="C63" s="6"/>
      <c r="D63" s="6"/>
      <c r="E63" s="6"/>
      <c r="F63" s="6"/>
      <c r="G63" s="6"/>
      <c r="H63" s="6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</row>
    <row r="64" spans="1:29" ht="15.75" customHeight="1">
      <c r="A64" s="5"/>
      <c r="B64" s="5"/>
      <c r="C64" s="6"/>
      <c r="D64" s="6"/>
      <c r="E64" s="6"/>
      <c r="F64" s="6"/>
      <c r="G64" s="6"/>
      <c r="H64" s="6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</row>
    <row r="65" spans="1:29" ht="15.75" customHeight="1">
      <c r="A65" s="5"/>
      <c r="B65" s="5"/>
      <c r="C65" s="6"/>
      <c r="D65" s="6"/>
      <c r="E65" s="6"/>
      <c r="F65" s="6"/>
      <c r="G65" s="6"/>
      <c r="H65" s="6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</row>
    <row r="66" spans="1:29" ht="15.75" customHeight="1">
      <c r="A66" s="5"/>
      <c r="B66" s="5"/>
      <c r="C66" s="6"/>
      <c r="D66" s="6"/>
      <c r="E66" s="6"/>
      <c r="F66" s="6"/>
      <c r="G66" s="6"/>
      <c r="H66" s="6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</row>
    <row r="67" spans="1:29" ht="15.75" customHeight="1">
      <c r="A67" s="5"/>
      <c r="B67" s="5"/>
      <c r="C67" s="6"/>
      <c r="D67" s="6"/>
      <c r="E67" s="6"/>
      <c r="F67" s="6"/>
      <c r="G67" s="6"/>
      <c r="H67" s="6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</row>
    <row r="68" spans="1:29" ht="15.75" customHeight="1">
      <c r="A68" s="5"/>
      <c r="B68" s="5"/>
      <c r="C68" s="6"/>
      <c r="D68" s="6"/>
      <c r="E68" s="6"/>
      <c r="F68" s="6"/>
      <c r="G68" s="6"/>
      <c r="H68" s="6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</row>
    <row r="69" spans="1:29" ht="15.75" customHeight="1">
      <c r="A69" s="5"/>
      <c r="B69" s="5"/>
      <c r="C69" s="6"/>
      <c r="D69" s="6"/>
      <c r="E69" s="6"/>
      <c r="F69" s="6"/>
      <c r="G69" s="6"/>
      <c r="H69" s="6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</row>
    <row r="70" spans="1:29" ht="15.75" customHeight="1">
      <c r="A70" s="5"/>
      <c r="B70" s="5"/>
      <c r="C70" s="6"/>
      <c r="D70" s="6"/>
      <c r="E70" s="6"/>
      <c r="F70" s="6"/>
      <c r="G70" s="6"/>
      <c r="H70" s="6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</row>
    <row r="71" spans="1:29" ht="15.75" customHeight="1">
      <c r="A71" s="5"/>
      <c r="B71" s="5"/>
      <c r="C71" s="6"/>
      <c r="D71" s="6"/>
      <c r="E71" s="6"/>
      <c r="F71" s="6"/>
      <c r="G71" s="6"/>
      <c r="H71" s="6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</row>
    <row r="72" spans="1:29" ht="15.75" customHeight="1">
      <c r="A72" s="5"/>
      <c r="B72" s="5"/>
      <c r="C72" s="6"/>
      <c r="D72" s="6"/>
      <c r="E72" s="6"/>
      <c r="F72" s="6"/>
      <c r="G72" s="6"/>
      <c r="H72" s="6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</row>
    <row r="73" spans="1:29" ht="15.75" customHeight="1">
      <c r="A73" s="5"/>
      <c r="B73" s="5"/>
      <c r="C73" s="6"/>
      <c r="D73" s="6"/>
      <c r="E73" s="6"/>
      <c r="F73" s="6"/>
      <c r="G73" s="6"/>
      <c r="H73" s="6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</row>
    <row r="74" spans="1:29" ht="15.75" customHeight="1">
      <c r="A74" s="5"/>
      <c r="B74" s="5"/>
      <c r="C74" s="6"/>
      <c r="D74" s="6"/>
      <c r="E74" s="6"/>
      <c r="F74" s="6"/>
      <c r="G74" s="6"/>
      <c r="H74" s="6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</row>
    <row r="75" spans="1:29" ht="15.75" customHeight="1">
      <c r="A75" s="5"/>
      <c r="B75" s="5"/>
      <c r="C75" s="6"/>
      <c r="D75" s="6"/>
      <c r="E75" s="6"/>
      <c r="F75" s="6"/>
      <c r="G75" s="6"/>
      <c r="H75" s="6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</row>
    <row r="76" spans="1:29" ht="15.75" customHeight="1">
      <c r="A76" s="5"/>
      <c r="B76" s="5"/>
      <c r="C76" s="6"/>
      <c r="D76" s="6"/>
      <c r="E76" s="6"/>
      <c r="F76" s="6"/>
      <c r="G76" s="6"/>
      <c r="H76" s="6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</row>
    <row r="77" spans="1:29" ht="15.75" customHeight="1">
      <c r="A77" s="5"/>
      <c r="B77" s="5"/>
      <c r="C77" s="6"/>
      <c r="D77" s="6"/>
      <c r="E77" s="6"/>
      <c r="F77" s="6"/>
      <c r="G77" s="6"/>
      <c r="H77" s="6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</row>
    <row r="78" spans="1:29" ht="15.75" customHeight="1">
      <c r="A78" s="5"/>
      <c r="B78" s="5"/>
      <c r="C78" s="6"/>
      <c r="D78" s="6"/>
      <c r="E78" s="6"/>
      <c r="F78" s="6"/>
      <c r="G78" s="6"/>
      <c r="H78" s="6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</row>
    <row r="79" spans="1:29" ht="15.75" customHeight="1">
      <c r="A79" s="5"/>
      <c r="B79" s="5"/>
      <c r="C79" s="6"/>
      <c r="D79" s="6"/>
      <c r="E79" s="6"/>
      <c r="F79" s="6"/>
      <c r="G79" s="6"/>
      <c r="H79" s="6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</row>
    <row r="80" spans="1:29" ht="15.75" customHeight="1">
      <c r="A80" s="5"/>
      <c r="B80" s="5"/>
      <c r="C80" s="6"/>
      <c r="D80" s="6"/>
      <c r="E80" s="6"/>
      <c r="F80" s="6"/>
      <c r="G80" s="6"/>
      <c r="H80" s="6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</row>
    <row r="81" spans="1:29" ht="15.75" customHeight="1">
      <c r="A81" s="5"/>
      <c r="B81" s="5"/>
      <c r="C81" s="6"/>
      <c r="D81" s="6"/>
      <c r="E81" s="6"/>
      <c r="F81" s="6"/>
      <c r="G81" s="6"/>
      <c r="H81" s="6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</row>
    <row r="82" spans="1:29" ht="15.75" customHeight="1">
      <c r="A82" s="5"/>
      <c r="B82" s="5"/>
      <c r="C82" s="6"/>
      <c r="D82" s="6"/>
      <c r="E82" s="6"/>
      <c r="F82" s="6"/>
      <c r="G82" s="6"/>
      <c r="H82" s="6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</row>
    <row r="83" spans="1:29" ht="15.75" customHeight="1">
      <c r="A83" s="5"/>
      <c r="B83" s="5"/>
      <c r="C83" s="6"/>
      <c r="D83" s="6"/>
      <c r="E83" s="6"/>
      <c r="F83" s="6"/>
      <c r="G83" s="6"/>
      <c r="H83" s="6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</row>
    <row r="84" spans="1:29" ht="15.75" customHeight="1">
      <c r="A84" s="5"/>
      <c r="B84" s="5"/>
      <c r="C84" s="6"/>
      <c r="D84" s="6"/>
      <c r="E84" s="6"/>
      <c r="F84" s="6"/>
      <c r="G84" s="6"/>
      <c r="H84" s="6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</row>
    <row r="85" spans="1:29" ht="15.75" customHeight="1">
      <c r="A85" s="5"/>
      <c r="B85" s="5"/>
      <c r="C85" s="6"/>
      <c r="D85" s="6"/>
      <c r="E85" s="6"/>
      <c r="F85" s="6"/>
      <c r="G85" s="6"/>
      <c r="H85" s="6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</row>
    <row r="86" spans="1:29" ht="15.75" customHeight="1">
      <c r="A86" s="5"/>
      <c r="B86" s="5"/>
      <c r="C86" s="6"/>
      <c r="D86" s="6"/>
      <c r="E86" s="6"/>
      <c r="F86" s="6"/>
      <c r="G86" s="6"/>
      <c r="H86" s="6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</row>
    <row r="87" spans="1:29" ht="15.75" customHeight="1">
      <c r="A87" s="5"/>
      <c r="B87" s="5"/>
      <c r="C87" s="6"/>
      <c r="D87" s="6"/>
      <c r="E87" s="6"/>
      <c r="F87" s="6"/>
      <c r="G87" s="6"/>
      <c r="H87" s="6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</row>
    <row r="88" spans="1:29" ht="15.75" customHeight="1">
      <c r="A88" s="5"/>
      <c r="B88" s="5"/>
      <c r="C88" s="6"/>
      <c r="D88" s="6"/>
      <c r="E88" s="6"/>
      <c r="F88" s="6"/>
      <c r="G88" s="6"/>
      <c r="H88" s="6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</row>
    <row r="89" spans="1:29" ht="15.75" customHeight="1">
      <c r="A89" s="5"/>
      <c r="B89" s="5"/>
      <c r="C89" s="6"/>
      <c r="D89" s="6"/>
      <c r="E89" s="6"/>
      <c r="F89" s="6"/>
      <c r="G89" s="6"/>
      <c r="H89" s="6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</row>
    <row r="90" spans="1:29" ht="15.75" customHeight="1">
      <c r="A90" s="5"/>
      <c r="B90" s="5"/>
      <c r="C90" s="6"/>
      <c r="D90" s="6"/>
      <c r="E90" s="6"/>
      <c r="F90" s="6"/>
      <c r="G90" s="6"/>
      <c r="H90" s="6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</row>
    <row r="91" spans="1:29" ht="15.75" customHeight="1">
      <c r="A91" s="5"/>
      <c r="B91" s="5"/>
      <c r="C91" s="6"/>
      <c r="D91" s="6"/>
      <c r="E91" s="6"/>
      <c r="F91" s="6"/>
      <c r="G91" s="6"/>
      <c r="H91" s="6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</row>
    <row r="92" spans="1:29" ht="15.75" customHeight="1">
      <c r="A92" s="5"/>
      <c r="B92" s="5"/>
      <c r="C92" s="6"/>
      <c r="D92" s="6"/>
      <c r="E92" s="6"/>
      <c r="F92" s="6"/>
      <c r="G92" s="6"/>
      <c r="H92" s="6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</row>
    <row r="93" spans="1:29" ht="15.75" customHeight="1">
      <c r="A93" s="5"/>
      <c r="B93" s="5"/>
      <c r="C93" s="6"/>
      <c r="D93" s="6"/>
      <c r="E93" s="6"/>
      <c r="F93" s="6"/>
      <c r="G93" s="6"/>
      <c r="H93" s="6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</row>
    <row r="94" spans="1:29" ht="15.75" customHeight="1">
      <c r="A94" s="5"/>
      <c r="B94" s="5"/>
      <c r="C94" s="6"/>
      <c r="D94" s="6"/>
      <c r="E94" s="6"/>
      <c r="F94" s="6"/>
      <c r="G94" s="6"/>
      <c r="H94" s="6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</row>
    <row r="95" spans="1:29" ht="15.75" customHeight="1">
      <c r="A95" s="5"/>
      <c r="B95" s="5"/>
      <c r="C95" s="6"/>
      <c r="D95" s="6"/>
      <c r="E95" s="6"/>
      <c r="F95" s="6"/>
      <c r="G95" s="6"/>
      <c r="H95" s="6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</row>
    <row r="96" spans="1:29" ht="15.75" customHeight="1">
      <c r="A96" s="5"/>
      <c r="B96" s="5"/>
      <c r="C96" s="6"/>
      <c r="D96" s="6"/>
      <c r="E96" s="6"/>
      <c r="F96" s="6"/>
      <c r="G96" s="6"/>
      <c r="H96" s="6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</row>
    <row r="97" spans="1:29" ht="15.75" customHeight="1">
      <c r="A97" s="5"/>
      <c r="B97" s="5"/>
      <c r="C97" s="6"/>
      <c r="D97" s="6"/>
      <c r="E97" s="6"/>
      <c r="F97" s="6"/>
      <c r="G97" s="6"/>
      <c r="H97" s="6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</row>
    <row r="98" spans="1:29" ht="15.75" customHeight="1">
      <c r="A98" s="5"/>
      <c r="B98" s="5"/>
      <c r="C98" s="6"/>
      <c r="D98" s="6"/>
      <c r="E98" s="6"/>
      <c r="F98" s="6"/>
      <c r="G98" s="6"/>
      <c r="H98" s="6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</row>
    <row r="99" spans="1:29" ht="15.75" customHeight="1">
      <c r="A99" s="5"/>
      <c r="B99" s="5"/>
      <c r="C99" s="6"/>
      <c r="D99" s="6"/>
      <c r="E99" s="6"/>
      <c r="F99" s="6"/>
      <c r="G99" s="6"/>
      <c r="H99" s="6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</row>
    <row r="100" spans="1:29" ht="15.75" customHeight="1">
      <c r="A100" s="5"/>
      <c r="B100" s="5"/>
      <c r="C100" s="6"/>
      <c r="D100" s="6"/>
      <c r="E100" s="6"/>
      <c r="F100" s="6"/>
      <c r="G100" s="6"/>
      <c r="H100" s="6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</row>
    <row r="101" spans="1:29" ht="15.75" customHeight="1">
      <c r="A101" s="5"/>
      <c r="B101" s="5"/>
      <c r="C101" s="6"/>
      <c r="D101" s="6"/>
      <c r="E101" s="6"/>
      <c r="F101" s="6"/>
      <c r="G101" s="6"/>
      <c r="H101" s="6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</row>
    <row r="102" spans="1:29" ht="15.75" customHeight="1">
      <c r="A102" s="5"/>
      <c r="B102" s="5"/>
      <c r="C102" s="6"/>
      <c r="D102" s="6"/>
      <c r="E102" s="6"/>
      <c r="F102" s="6"/>
      <c r="G102" s="6"/>
      <c r="H102" s="6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</row>
    <row r="103" spans="1:29" ht="15.75" customHeight="1">
      <c r="A103" s="5"/>
      <c r="B103" s="5"/>
      <c r="C103" s="6"/>
      <c r="D103" s="6"/>
      <c r="E103" s="6"/>
      <c r="F103" s="6"/>
      <c r="G103" s="6"/>
      <c r="H103" s="6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</row>
    <row r="104" spans="1:29" ht="15.75" customHeight="1">
      <c r="A104" s="5"/>
      <c r="B104" s="5"/>
      <c r="C104" s="6"/>
      <c r="D104" s="6"/>
      <c r="E104" s="6"/>
      <c r="F104" s="6"/>
      <c r="G104" s="6"/>
      <c r="H104" s="6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</row>
    <row r="105" spans="1:29" ht="15.75" customHeight="1">
      <c r="A105" s="5"/>
      <c r="B105" s="5"/>
      <c r="C105" s="6"/>
      <c r="D105" s="6"/>
      <c r="E105" s="6"/>
      <c r="F105" s="6"/>
      <c r="G105" s="6"/>
      <c r="H105" s="6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</row>
    <row r="106" spans="1:29" ht="15.75" customHeight="1">
      <c r="A106" s="5"/>
      <c r="B106" s="5"/>
      <c r="C106" s="6"/>
      <c r="D106" s="6"/>
      <c r="E106" s="6"/>
      <c r="F106" s="6"/>
      <c r="G106" s="6"/>
      <c r="H106" s="6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</row>
    <row r="107" spans="1:29" ht="15.75" customHeight="1">
      <c r="A107" s="5"/>
      <c r="B107" s="5"/>
      <c r="C107" s="6"/>
      <c r="D107" s="6"/>
      <c r="E107" s="6"/>
      <c r="F107" s="6"/>
      <c r="G107" s="6"/>
      <c r="H107" s="6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</row>
    <row r="108" spans="1:29" ht="15.75" customHeight="1">
      <c r="A108" s="5"/>
      <c r="B108" s="5"/>
      <c r="C108" s="6"/>
      <c r="D108" s="6"/>
      <c r="E108" s="6"/>
      <c r="F108" s="6"/>
      <c r="G108" s="6"/>
      <c r="H108" s="6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</row>
    <row r="109" spans="1:29" ht="15.75" customHeight="1">
      <c r="A109" s="5"/>
      <c r="B109" s="5"/>
      <c r="C109" s="6"/>
      <c r="D109" s="6"/>
      <c r="E109" s="6"/>
      <c r="F109" s="6"/>
      <c r="G109" s="6"/>
      <c r="H109" s="6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</row>
    <row r="110" spans="1:29" ht="15.75" customHeight="1">
      <c r="A110" s="5"/>
      <c r="B110" s="5"/>
      <c r="C110" s="6"/>
      <c r="D110" s="6"/>
      <c r="E110" s="6"/>
      <c r="F110" s="6"/>
      <c r="G110" s="6"/>
      <c r="H110" s="6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</row>
    <row r="111" spans="1:29" ht="15.75" customHeight="1">
      <c r="A111" s="5"/>
      <c r="B111" s="5"/>
      <c r="C111" s="6"/>
      <c r="D111" s="6"/>
      <c r="E111" s="6"/>
      <c r="F111" s="6"/>
      <c r="G111" s="6"/>
      <c r="H111" s="6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</row>
    <row r="112" spans="1:29" ht="15.75" customHeight="1">
      <c r="A112" s="5"/>
      <c r="B112" s="5"/>
      <c r="C112" s="6"/>
      <c r="D112" s="6"/>
      <c r="E112" s="6"/>
      <c r="F112" s="6"/>
      <c r="G112" s="6"/>
      <c r="H112" s="6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</row>
    <row r="113" spans="1:29" ht="15.75" customHeight="1">
      <c r="A113" s="5"/>
      <c r="B113" s="5"/>
      <c r="C113" s="6"/>
      <c r="D113" s="6"/>
      <c r="E113" s="6"/>
      <c r="F113" s="6"/>
      <c r="G113" s="6"/>
      <c r="H113" s="6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</row>
    <row r="114" spans="1:29" ht="15.75" customHeight="1">
      <c r="A114" s="5"/>
      <c r="B114" s="5"/>
      <c r="C114" s="6"/>
      <c r="D114" s="6"/>
      <c r="E114" s="6"/>
      <c r="F114" s="6"/>
      <c r="G114" s="6"/>
      <c r="H114" s="6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</row>
    <row r="115" spans="1:29" ht="15.75" customHeight="1">
      <c r="A115" s="5"/>
      <c r="B115" s="5"/>
      <c r="C115" s="6"/>
      <c r="D115" s="6"/>
      <c r="E115" s="6"/>
      <c r="F115" s="6"/>
      <c r="G115" s="6"/>
      <c r="H115" s="6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</row>
    <row r="116" spans="1:29" ht="15.75" customHeight="1">
      <c r="A116" s="5"/>
      <c r="B116" s="5"/>
      <c r="C116" s="6"/>
      <c r="D116" s="6"/>
      <c r="E116" s="6"/>
      <c r="F116" s="6"/>
      <c r="G116" s="6"/>
      <c r="H116" s="6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</row>
    <row r="117" spans="1:29" ht="15.75" customHeight="1">
      <c r="A117" s="5"/>
      <c r="B117" s="5"/>
      <c r="C117" s="6"/>
      <c r="D117" s="6"/>
      <c r="E117" s="6"/>
      <c r="F117" s="6"/>
      <c r="G117" s="6"/>
      <c r="H117" s="6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</row>
    <row r="118" spans="1:29" ht="15.75" customHeight="1">
      <c r="A118" s="5"/>
      <c r="B118" s="5"/>
      <c r="C118" s="6"/>
      <c r="D118" s="6"/>
      <c r="E118" s="6"/>
      <c r="F118" s="6"/>
      <c r="G118" s="6"/>
      <c r="H118" s="6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</row>
    <row r="119" spans="1:29" ht="15.75" customHeight="1">
      <c r="A119" s="5"/>
      <c r="B119" s="5"/>
      <c r="C119" s="6"/>
      <c r="D119" s="6"/>
      <c r="E119" s="6"/>
      <c r="F119" s="6"/>
      <c r="G119" s="6"/>
      <c r="H119" s="6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</row>
    <row r="120" spans="1:29" ht="15.75" customHeight="1">
      <c r="A120" s="5"/>
      <c r="B120" s="5"/>
      <c r="C120" s="6"/>
      <c r="D120" s="6"/>
      <c r="E120" s="6"/>
      <c r="F120" s="6"/>
      <c r="G120" s="6"/>
      <c r="H120" s="6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</row>
    <row r="121" spans="1:29" ht="15.75" customHeight="1">
      <c r="A121" s="5"/>
      <c r="B121" s="5"/>
      <c r="C121" s="6"/>
      <c r="D121" s="6"/>
      <c r="E121" s="6"/>
      <c r="F121" s="6"/>
      <c r="G121" s="6"/>
      <c r="H121" s="6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</row>
    <row r="122" spans="1:29" ht="15.75" customHeight="1">
      <c r="A122" s="5"/>
      <c r="B122" s="5"/>
      <c r="C122" s="6"/>
      <c r="D122" s="6"/>
      <c r="E122" s="6"/>
      <c r="F122" s="6"/>
      <c r="G122" s="6"/>
      <c r="H122" s="6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</row>
    <row r="123" spans="1:29" ht="15.75" customHeight="1">
      <c r="A123" s="5"/>
      <c r="B123" s="5"/>
      <c r="C123" s="6"/>
      <c r="D123" s="6"/>
      <c r="E123" s="6"/>
      <c r="F123" s="6"/>
      <c r="G123" s="6"/>
      <c r="H123" s="6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</row>
    <row r="124" spans="1:29" ht="15.75" customHeight="1">
      <c r="A124" s="5"/>
      <c r="B124" s="5"/>
      <c r="C124" s="6"/>
      <c r="D124" s="6"/>
      <c r="E124" s="6"/>
      <c r="F124" s="6"/>
      <c r="G124" s="6"/>
      <c r="H124" s="6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</row>
    <row r="125" spans="1:29" ht="15.75" customHeight="1">
      <c r="A125" s="5"/>
      <c r="B125" s="5"/>
      <c r="C125" s="6"/>
      <c r="D125" s="6"/>
      <c r="E125" s="6"/>
      <c r="F125" s="6"/>
      <c r="G125" s="6"/>
      <c r="H125" s="6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</row>
    <row r="126" spans="1:29" ht="15.75" customHeight="1">
      <c r="A126" s="5"/>
      <c r="B126" s="5"/>
      <c r="C126" s="6"/>
      <c r="D126" s="6"/>
      <c r="E126" s="6"/>
      <c r="F126" s="6"/>
      <c r="G126" s="6"/>
      <c r="H126" s="6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</row>
    <row r="127" spans="1:29" ht="15.75" customHeight="1">
      <c r="A127" s="5"/>
      <c r="B127" s="5"/>
      <c r="C127" s="6"/>
      <c r="D127" s="6"/>
      <c r="E127" s="6"/>
      <c r="F127" s="6"/>
      <c r="G127" s="6"/>
      <c r="H127" s="6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</row>
    <row r="128" spans="1:29" ht="15.75" customHeight="1">
      <c r="A128" s="5"/>
      <c r="B128" s="5"/>
      <c r="C128" s="6"/>
      <c r="D128" s="6"/>
      <c r="E128" s="6"/>
      <c r="F128" s="6"/>
      <c r="G128" s="6"/>
      <c r="H128" s="6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5"/>
    </row>
    <row r="129" spans="1:29" ht="15.75" customHeight="1">
      <c r="A129" s="5"/>
      <c r="B129" s="5"/>
      <c r="C129" s="6"/>
      <c r="D129" s="6"/>
      <c r="E129" s="6"/>
      <c r="F129" s="6"/>
      <c r="G129" s="6"/>
      <c r="H129" s="6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5"/>
    </row>
    <row r="130" spans="1:29" ht="15.75" customHeight="1">
      <c r="A130" s="5"/>
      <c r="B130" s="5"/>
      <c r="C130" s="6"/>
      <c r="D130" s="6"/>
      <c r="E130" s="6"/>
      <c r="F130" s="6"/>
      <c r="G130" s="6"/>
      <c r="H130" s="6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5"/>
    </row>
    <row r="131" spans="1:29" ht="15.75" customHeight="1">
      <c r="A131" s="5"/>
      <c r="B131" s="5"/>
      <c r="C131" s="6"/>
      <c r="D131" s="6"/>
      <c r="E131" s="6"/>
      <c r="F131" s="6"/>
      <c r="G131" s="6"/>
      <c r="H131" s="6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5"/>
    </row>
    <row r="132" spans="1:29" ht="15.75" customHeight="1">
      <c r="A132" s="5"/>
      <c r="B132" s="5"/>
      <c r="C132" s="6"/>
      <c r="D132" s="6"/>
      <c r="E132" s="6"/>
      <c r="F132" s="6"/>
      <c r="G132" s="6"/>
      <c r="H132" s="6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5"/>
    </row>
    <row r="133" spans="1:29" ht="15.75" customHeight="1">
      <c r="A133" s="5"/>
      <c r="B133" s="5"/>
      <c r="C133" s="6"/>
      <c r="D133" s="6"/>
      <c r="E133" s="6"/>
      <c r="F133" s="6"/>
      <c r="G133" s="6"/>
      <c r="H133" s="6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5"/>
    </row>
    <row r="134" spans="1:29" ht="15.75" customHeight="1">
      <c r="A134" s="5"/>
      <c r="B134" s="5"/>
      <c r="C134" s="6"/>
      <c r="D134" s="6"/>
      <c r="E134" s="6"/>
      <c r="F134" s="6"/>
      <c r="G134" s="6"/>
      <c r="H134" s="6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5"/>
    </row>
    <row r="135" spans="1:29" ht="15.75" customHeight="1">
      <c r="A135" s="5"/>
      <c r="B135" s="5"/>
      <c r="C135" s="6"/>
      <c r="D135" s="6"/>
      <c r="E135" s="6"/>
      <c r="F135" s="6"/>
      <c r="G135" s="6"/>
      <c r="H135" s="6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5"/>
    </row>
    <row r="136" spans="1:29" ht="15.75" customHeight="1">
      <c r="A136" s="5"/>
      <c r="B136" s="5"/>
      <c r="C136" s="6"/>
      <c r="D136" s="6"/>
      <c r="E136" s="6"/>
      <c r="F136" s="6"/>
      <c r="G136" s="6"/>
      <c r="H136" s="6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</row>
    <row r="137" spans="1:29" ht="15.75" customHeight="1">
      <c r="A137" s="5"/>
      <c r="B137" s="5"/>
      <c r="C137" s="6"/>
      <c r="D137" s="6"/>
      <c r="E137" s="6"/>
      <c r="F137" s="6"/>
      <c r="G137" s="6"/>
      <c r="H137" s="6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5"/>
    </row>
    <row r="138" spans="1:29" ht="15.75" customHeight="1">
      <c r="A138" s="5"/>
      <c r="B138" s="5"/>
      <c r="C138" s="6"/>
      <c r="D138" s="6"/>
      <c r="E138" s="6"/>
      <c r="F138" s="6"/>
      <c r="G138" s="6"/>
      <c r="H138" s="6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5"/>
    </row>
    <row r="139" spans="1:29" ht="15.75" customHeight="1">
      <c r="A139" s="5"/>
      <c r="B139" s="5"/>
      <c r="C139" s="6"/>
      <c r="D139" s="6"/>
      <c r="E139" s="6"/>
      <c r="F139" s="6"/>
      <c r="G139" s="6"/>
      <c r="H139" s="6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5"/>
    </row>
    <row r="140" spans="1:29" ht="15.75" customHeight="1">
      <c r="A140" s="5"/>
      <c r="B140" s="5"/>
      <c r="C140" s="6"/>
      <c r="D140" s="6"/>
      <c r="E140" s="6"/>
      <c r="F140" s="6"/>
      <c r="G140" s="6"/>
      <c r="H140" s="6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5"/>
    </row>
    <row r="141" spans="1:29" ht="15.75" customHeight="1">
      <c r="A141" s="5"/>
      <c r="B141" s="5"/>
      <c r="C141" s="6"/>
      <c r="D141" s="6"/>
      <c r="E141" s="6"/>
      <c r="F141" s="6"/>
      <c r="G141" s="6"/>
      <c r="H141" s="6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5"/>
    </row>
    <row r="142" spans="1:29" ht="15.75" customHeight="1">
      <c r="A142" s="5"/>
      <c r="B142" s="5"/>
      <c r="C142" s="6"/>
      <c r="D142" s="6"/>
      <c r="E142" s="6"/>
      <c r="F142" s="6"/>
      <c r="G142" s="6"/>
      <c r="H142" s="6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5"/>
    </row>
    <row r="143" spans="1:29" ht="15.75" customHeight="1">
      <c r="A143" s="5"/>
      <c r="B143" s="5"/>
      <c r="C143" s="6"/>
      <c r="D143" s="6"/>
      <c r="E143" s="6"/>
      <c r="F143" s="6"/>
      <c r="G143" s="6"/>
      <c r="H143" s="6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5"/>
    </row>
    <row r="144" spans="1:29" ht="15.75" customHeight="1">
      <c r="A144" s="5"/>
      <c r="B144" s="5"/>
      <c r="C144" s="6"/>
      <c r="D144" s="6"/>
      <c r="E144" s="6"/>
      <c r="F144" s="6"/>
      <c r="G144" s="6"/>
      <c r="H144" s="6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5"/>
    </row>
    <row r="145" spans="1:29" ht="15.75" customHeight="1">
      <c r="A145" s="5"/>
      <c r="B145" s="5"/>
      <c r="C145" s="6"/>
      <c r="D145" s="6"/>
      <c r="E145" s="6"/>
      <c r="F145" s="6"/>
      <c r="G145" s="6"/>
      <c r="H145" s="6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5"/>
    </row>
    <row r="146" spans="1:29" ht="15.75" customHeight="1">
      <c r="A146" s="5"/>
      <c r="B146" s="5"/>
      <c r="C146" s="6"/>
      <c r="D146" s="6"/>
      <c r="E146" s="6"/>
      <c r="F146" s="6"/>
      <c r="G146" s="6"/>
      <c r="H146" s="6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5"/>
    </row>
    <row r="147" spans="1:29" ht="15.75" customHeight="1">
      <c r="A147" s="5"/>
      <c r="B147" s="5"/>
      <c r="C147" s="6"/>
      <c r="D147" s="6"/>
      <c r="E147" s="6"/>
      <c r="F147" s="6"/>
      <c r="G147" s="6"/>
      <c r="H147" s="6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5"/>
    </row>
    <row r="148" spans="1:29" ht="15.75" customHeight="1">
      <c r="A148" s="5"/>
      <c r="B148" s="5"/>
      <c r="C148" s="6"/>
      <c r="D148" s="6"/>
      <c r="E148" s="6"/>
      <c r="F148" s="6"/>
      <c r="G148" s="6"/>
      <c r="H148" s="6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5"/>
    </row>
    <row r="149" spans="1:29" ht="15.75" customHeight="1">
      <c r="A149" s="5"/>
      <c r="B149" s="5"/>
      <c r="C149" s="6"/>
      <c r="D149" s="6"/>
      <c r="E149" s="6"/>
      <c r="F149" s="6"/>
      <c r="G149" s="6"/>
      <c r="H149" s="6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5"/>
    </row>
    <row r="150" spans="1:29" ht="15.75" customHeight="1">
      <c r="A150" s="5"/>
      <c r="B150" s="5"/>
      <c r="C150" s="6"/>
      <c r="D150" s="6"/>
      <c r="E150" s="6"/>
      <c r="F150" s="6"/>
      <c r="G150" s="6"/>
      <c r="H150" s="6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5"/>
    </row>
    <row r="151" spans="1:29" ht="15.75" customHeight="1">
      <c r="A151" s="5"/>
      <c r="B151" s="5"/>
      <c r="C151" s="6"/>
      <c r="D151" s="6"/>
      <c r="E151" s="6"/>
      <c r="F151" s="6"/>
      <c r="G151" s="6"/>
      <c r="H151" s="6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</row>
    <row r="152" spans="1:29" ht="15.75" customHeight="1">
      <c r="A152" s="5"/>
      <c r="B152" s="5"/>
      <c r="C152" s="6"/>
      <c r="D152" s="6"/>
      <c r="E152" s="6"/>
      <c r="F152" s="6"/>
      <c r="G152" s="6"/>
      <c r="H152" s="6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5"/>
    </row>
    <row r="153" spans="1:29" ht="15.75" customHeight="1">
      <c r="A153" s="5"/>
      <c r="B153" s="5"/>
      <c r="C153" s="6"/>
      <c r="D153" s="6"/>
      <c r="E153" s="6"/>
      <c r="F153" s="6"/>
      <c r="G153" s="6"/>
      <c r="H153" s="6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5"/>
    </row>
    <row r="154" spans="1:29" ht="15.75" customHeight="1">
      <c r="A154" s="5"/>
      <c r="B154" s="5"/>
      <c r="C154" s="6"/>
      <c r="D154" s="6"/>
      <c r="E154" s="6"/>
      <c r="F154" s="6"/>
      <c r="G154" s="6"/>
      <c r="H154" s="6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5"/>
    </row>
    <row r="155" spans="1:29" ht="15.75" customHeight="1">
      <c r="A155" s="5"/>
      <c r="B155" s="5"/>
      <c r="C155" s="6"/>
      <c r="D155" s="6"/>
      <c r="E155" s="6"/>
      <c r="F155" s="6"/>
      <c r="G155" s="6"/>
      <c r="H155" s="6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5"/>
    </row>
    <row r="156" spans="1:29" ht="15.75" customHeight="1">
      <c r="A156" s="5"/>
      <c r="B156" s="5"/>
      <c r="C156" s="6"/>
      <c r="D156" s="6"/>
      <c r="E156" s="6"/>
      <c r="F156" s="6"/>
      <c r="G156" s="6"/>
      <c r="H156" s="6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5"/>
    </row>
    <row r="157" spans="1:29" ht="15.75" customHeight="1">
      <c r="A157" s="5"/>
      <c r="B157" s="5"/>
      <c r="C157" s="6"/>
      <c r="D157" s="6"/>
      <c r="E157" s="6"/>
      <c r="F157" s="6"/>
      <c r="G157" s="6"/>
      <c r="H157" s="6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5"/>
    </row>
    <row r="158" spans="1:29" ht="15.75" customHeight="1">
      <c r="A158" s="5"/>
      <c r="B158" s="5"/>
      <c r="C158" s="6"/>
      <c r="D158" s="6"/>
      <c r="E158" s="6"/>
      <c r="F158" s="6"/>
      <c r="G158" s="6"/>
      <c r="H158" s="6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5"/>
    </row>
    <row r="159" spans="1:29" ht="15.75" customHeight="1">
      <c r="A159" s="5"/>
      <c r="B159" s="5"/>
      <c r="C159" s="6"/>
      <c r="D159" s="6"/>
      <c r="E159" s="6"/>
      <c r="F159" s="6"/>
      <c r="G159" s="6"/>
      <c r="H159" s="6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5"/>
    </row>
    <row r="160" spans="1:29" ht="15.75" customHeight="1">
      <c r="A160" s="5"/>
      <c r="B160" s="5"/>
      <c r="C160" s="6"/>
      <c r="D160" s="6"/>
      <c r="E160" s="6"/>
      <c r="F160" s="6"/>
      <c r="G160" s="6"/>
      <c r="H160" s="6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5"/>
    </row>
    <row r="161" spans="1:29" ht="15.75" customHeight="1">
      <c r="A161" s="5"/>
      <c r="B161" s="5"/>
      <c r="C161" s="6"/>
      <c r="D161" s="6"/>
      <c r="E161" s="6"/>
      <c r="F161" s="6"/>
      <c r="G161" s="6"/>
      <c r="H161" s="6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5"/>
    </row>
    <row r="162" spans="1:29" ht="15.75" customHeight="1">
      <c r="A162" s="5"/>
      <c r="B162" s="5"/>
      <c r="C162" s="6"/>
      <c r="D162" s="6"/>
      <c r="E162" s="6"/>
      <c r="F162" s="6"/>
      <c r="G162" s="6"/>
      <c r="H162" s="6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5"/>
    </row>
    <row r="163" spans="1:29" ht="15.75" customHeight="1">
      <c r="A163" s="5"/>
      <c r="B163" s="5"/>
      <c r="C163" s="6"/>
      <c r="D163" s="6"/>
      <c r="E163" s="6"/>
      <c r="F163" s="6"/>
      <c r="G163" s="6"/>
      <c r="H163" s="6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5"/>
    </row>
    <row r="164" spans="1:29" ht="15.75" customHeight="1">
      <c r="A164" s="5"/>
      <c r="B164" s="5"/>
      <c r="C164" s="6"/>
      <c r="D164" s="6"/>
      <c r="E164" s="6"/>
      <c r="F164" s="6"/>
      <c r="G164" s="6"/>
      <c r="H164" s="6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5"/>
    </row>
    <row r="165" spans="1:29" ht="15.75" customHeight="1">
      <c r="A165" s="5"/>
      <c r="B165" s="5"/>
      <c r="C165" s="6"/>
      <c r="D165" s="6"/>
      <c r="E165" s="6"/>
      <c r="F165" s="6"/>
      <c r="G165" s="6"/>
      <c r="H165" s="6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5"/>
    </row>
    <row r="166" spans="1:29" ht="15.75" customHeight="1">
      <c r="A166" s="5"/>
      <c r="B166" s="5"/>
      <c r="C166" s="6"/>
      <c r="D166" s="6"/>
      <c r="E166" s="6"/>
      <c r="F166" s="6"/>
      <c r="G166" s="6"/>
      <c r="H166" s="6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5"/>
    </row>
    <row r="167" spans="1:29" ht="15.75" customHeight="1">
      <c r="A167" s="5"/>
      <c r="B167" s="5"/>
      <c r="C167" s="6"/>
      <c r="D167" s="6"/>
      <c r="E167" s="6"/>
      <c r="F167" s="6"/>
      <c r="G167" s="6"/>
      <c r="H167" s="6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5"/>
    </row>
    <row r="168" spans="1:29" ht="15.75" customHeight="1">
      <c r="A168" s="5"/>
      <c r="B168" s="5"/>
      <c r="C168" s="6"/>
      <c r="D168" s="6"/>
      <c r="E168" s="6"/>
      <c r="F168" s="6"/>
      <c r="G168" s="6"/>
      <c r="H168" s="6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5"/>
    </row>
    <row r="169" spans="1:29" ht="15.75" customHeight="1">
      <c r="A169" s="5"/>
      <c r="B169" s="5"/>
      <c r="C169" s="6"/>
      <c r="D169" s="6"/>
      <c r="E169" s="6"/>
      <c r="F169" s="6"/>
      <c r="G169" s="6"/>
      <c r="H169" s="6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5"/>
    </row>
    <row r="170" spans="1:29" ht="15.75" customHeight="1">
      <c r="A170" s="5"/>
      <c r="B170" s="5"/>
      <c r="C170" s="6"/>
      <c r="D170" s="6"/>
      <c r="E170" s="6"/>
      <c r="F170" s="6"/>
      <c r="G170" s="6"/>
      <c r="H170" s="6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5"/>
    </row>
    <row r="171" spans="1:29" ht="15.75" customHeight="1">
      <c r="A171" s="5"/>
      <c r="B171" s="5"/>
      <c r="C171" s="6"/>
      <c r="D171" s="6"/>
      <c r="E171" s="6"/>
      <c r="F171" s="6"/>
      <c r="G171" s="6"/>
      <c r="H171" s="6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</row>
    <row r="172" spans="1:29" ht="15.75" customHeight="1">
      <c r="A172" s="5"/>
      <c r="B172" s="5"/>
      <c r="C172" s="6"/>
      <c r="D172" s="6"/>
      <c r="E172" s="6"/>
      <c r="F172" s="6"/>
      <c r="G172" s="6"/>
      <c r="H172" s="6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5"/>
    </row>
    <row r="173" spans="1:29" ht="15.75" customHeight="1">
      <c r="A173" s="5"/>
      <c r="B173" s="5"/>
      <c r="C173" s="6"/>
      <c r="D173" s="6"/>
      <c r="E173" s="6"/>
      <c r="F173" s="6"/>
      <c r="G173" s="6"/>
      <c r="H173" s="6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5"/>
    </row>
    <row r="174" spans="1:29" ht="15.75" customHeight="1">
      <c r="A174" s="5"/>
      <c r="B174" s="5"/>
      <c r="C174" s="6"/>
      <c r="D174" s="6"/>
      <c r="E174" s="6"/>
      <c r="F174" s="6"/>
      <c r="G174" s="6"/>
      <c r="H174" s="6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5"/>
    </row>
    <row r="175" spans="1:29" ht="15.75" customHeight="1">
      <c r="A175" s="5"/>
      <c r="B175" s="5"/>
      <c r="C175" s="6"/>
      <c r="D175" s="6"/>
      <c r="E175" s="6"/>
      <c r="F175" s="6"/>
      <c r="G175" s="6"/>
      <c r="H175" s="6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5"/>
    </row>
    <row r="176" spans="1:29" ht="15.75" customHeight="1">
      <c r="A176" s="5"/>
      <c r="B176" s="5"/>
      <c r="C176" s="6"/>
      <c r="D176" s="6"/>
      <c r="E176" s="6"/>
      <c r="F176" s="6"/>
      <c r="G176" s="6"/>
      <c r="H176" s="6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</row>
    <row r="177" spans="1:29" ht="15.75" customHeight="1">
      <c r="A177" s="5"/>
      <c r="B177" s="5"/>
      <c r="C177" s="6"/>
      <c r="D177" s="6"/>
      <c r="E177" s="6"/>
      <c r="F177" s="6"/>
      <c r="G177" s="6"/>
      <c r="H177" s="6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5"/>
    </row>
    <row r="178" spans="1:29" ht="15.75" customHeight="1">
      <c r="A178" s="5"/>
      <c r="B178" s="5"/>
      <c r="C178" s="6"/>
      <c r="D178" s="6"/>
      <c r="E178" s="6"/>
      <c r="F178" s="6"/>
      <c r="G178" s="6"/>
      <c r="H178" s="6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5"/>
    </row>
    <row r="179" spans="1:29" ht="15.75" customHeight="1">
      <c r="A179" s="5"/>
      <c r="B179" s="5"/>
      <c r="C179" s="6"/>
      <c r="D179" s="6"/>
      <c r="E179" s="6"/>
      <c r="F179" s="6"/>
      <c r="G179" s="6"/>
      <c r="H179" s="6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5"/>
    </row>
    <row r="180" spans="1:29" ht="15.75" customHeight="1">
      <c r="A180" s="5"/>
      <c r="B180" s="5"/>
      <c r="C180" s="6"/>
      <c r="D180" s="6"/>
      <c r="E180" s="6"/>
      <c r="F180" s="6"/>
      <c r="G180" s="6"/>
      <c r="H180" s="6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5"/>
    </row>
    <row r="181" spans="1:29" ht="15.75" customHeight="1">
      <c r="A181" s="5"/>
      <c r="B181" s="5"/>
      <c r="C181" s="6"/>
      <c r="D181" s="6"/>
      <c r="E181" s="6"/>
      <c r="F181" s="6"/>
      <c r="G181" s="6"/>
      <c r="H181" s="6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5"/>
    </row>
    <row r="182" spans="1:29" ht="15.75" customHeight="1">
      <c r="A182" s="5"/>
      <c r="B182" s="5"/>
      <c r="C182" s="6"/>
      <c r="D182" s="6"/>
      <c r="E182" s="6"/>
      <c r="F182" s="6"/>
      <c r="G182" s="6"/>
      <c r="H182" s="6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5"/>
    </row>
    <row r="183" spans="1:29" ht="15.75" customHeight="1">
      <c r="A183" s="5"/>
      <c r="B183" s="5"/>
      <c r="C183" s="6"/>
      <c r="D183" s="6"/>
      <c r="E183" s="6"/>
      <c r="F183" s="6"/>
      <c r="G183" s="6"/>
      <c r="H183" s="6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5"/>
    </row>
    <row r="184" spans="1:29" ht="15.75" customHeight="1">
      <c r="A184" s="5"/>
      <c r="B184" s="5"/>
      <c r="C184" s="6"/>
      <c r="D184" s="6"/>
      <c r="E184" s="6"/>
      <c r="F184" s="6"/>
      <c r="G184" s="6"/>
      <c r="H184" s="6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5"/>
    </row>
    <row r="185" spans="1:29" ht="15.75" customHeight="1">
      <c r="A185" s="5"/>
      <c r="B185" s="5"/>
      <c r="C185" s="6"/>
      <c r="D185" s="6"/>
      <c r="E185" s="6"/>
      <c r="F185" s="6"/>
      <c r="G185" s="6"/>
      <c r="H185" s="6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5"/>
    </row>
    <row r="186" spans="1:29" ht="15.75" customHeight="1">
      <c r="A186" s="5"/>
      <c r="B186" s="5"/>
      <c r="C186" s="6"/>
      <c r="D186" s="6"/>
      <c r="E186" s="6"/>
      <c r="F186" s="6"/>
      <c r="G186" s="6"/>
      <c r="H186" s="6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5"/>
    </row>
    <row r="187" spans="1:29" ht="15.75" customHeight="1">
      <c r="A187" s="5"/>
      <c r="B187" s="5"/>
      <c r="C187" s="6"/>
      <c r="D187" s="6"/>
      <c r="E187" s="6"/>
      <c r="F187" s="6"/>
      <c r="G187" s="6"/>
      <c r="H187" s="6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5"/>
    </row>
    <row r="188" spans="1:29" ht="15.75" customHeight="1">
      <c r="A188" s="5"/>
      <c r="B188" s="5"/>
      <c r="C188" s="6"/>
      <c r="D188" s="6"/>
      <c r="E188" s="6"/>
      <c r="F188" s="6"/>
      <c r="G188" s="6"/>
      <c r="H188" s="6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5"/>
    </row>
    <row r="189" spans="1:29" ht="15.75" customHeight="1">
      <c r="A189" s="5"/>
      <c r="B189" s="5"/>
      <c r="C189" s="6"/>
      <c r="D189" s="6"/>
      <c r="E189" s="6"/>
      <c r="F189" s="6"/>
      <c r="G189" s="6"/>
      <c r="H189" s="6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5"/>
    </row>
    <row r="190" spans="1:29" ht="15.75" customHeight="1">
      <c r="A190" s="5"/>
      <c r="B190" s="5"/>
      <c r="C190" s="6"/>
      <c r="D190" s="6"/>
      <c r="E190" s="6"/>
      <c r="F190" s="6"/>
      <c r="G190" s="6"/>
      <c r="H190" s="6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5"/>
    </row>
    <row r="191" spans="1:29" ht="15.75" customHeight="1">
      <c r="A191" s="5"/>
      <c r="B191" s="5"/>
      <c r="C191" s="6"/>
      <c r="D191" s="6"/>
      <c r="E191" s="6"/>
      <c r="F191" s="6"/>
      <c r="G191" s="6"/>
      <c r="H191" s="6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5"/>
    </row>
    <row r="192" spans="1:29" ht="15.75" customHeight="1">
      <c r="A192" s="5"/>
      <c r="B192" s="5"/>
      <c r="C192" s="6"/>
      <c r="D192" s="6"/>
      <c r="E192" s="6"/>
      <c r="F192" s="6"/>
      <c r="G192" s="6"/>
      <c r="H192" s="6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5"/>
    </row>
    <row r="193" spans="1:29" ht="15.75" customHeight="1">
      <c r="A193" s="5"/>
      <c r="B193" s="5"/>
      <c r="C193" s="6"/>
      <c r="D193" s="6"/>
      <c r="E193" s="6"/>
      <c r="F193" s="6"/>
      <c r="G193" s="6"/>
      <c r="H193" s="6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5"/>
    </row>
    <row r="194" spans="1:29" ht="15.75" customHeight="1">
      <c r="A194" s="5"/>
      <c r="B194" s="5"/>
      <c r="C194" s="6"/>
      <c r="D194" s="6"/>
      <c r="E194" s="6"/>
      <c r="F194" s="6"/>
      <c r="G194" s="6"/>
      <c r="H194" s="6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5"/>
    </row>
    <row r="195" spans="1:29" ht="15.75" customHeight="1">
      <c r="A195" s="5"/>
      <c r="B195" s="5"/>
      <c r="C195" s="6"/>
      <c r="D195" s="6"/>
      <c r="E195" s="6"/>
      <c r="F195" s="6"/>
      <c r="G195" s="6"/>
      <c r="H195" s="6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5"/>
    </row>
    <row r="196" spans="1:29" ht="15.75" customHeight="1">
      <c r="A196" s="5"/>
      <c r="B196" s="5"/>
      <c r="C196" s="6"/>
      <c r="D196" s="6"/>
      <c r="E196" s="6"/>
      <c r="F196" s="6"/>
      <c r="G196" s="6"/>
      <c r="H196" s="6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5"/>
    </row>
    <row r="197" spans="1:29" ht="15.75" customHeight="1">
      <c r="A197" s="5"/>
      <c r="B197" s="5"/>
      <c r="C197" s="6"/>
      <c r="D197" s="6"/>
      <c r="E197" s="6"/>
      <c r="F197" s="6"/>
      <c r="G197" s="6"/>
      <c r="H197" s="6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5"/>
    </row>
    <row r="198" spans="1:29" ht="15.75" customHeight="1">
      <c r="A198" s="5"/>
      <c r="B198" s="5"/>
      <c r="C198" s="6"/>
      <c r="D198" s="6"/>
      <c r="E198" s="6"/>
      <c r="F198" s="6"/>
      <c r="G198" s="6"/>
      <c r="H198" s="6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5"/>
    </row>
    <row r="199" spans="1:29" ht="15.75" customHeight="1">
      <c r="A199" s="5"/>
      <c r="B199" s="5"/>
      <c r="C199" s="6"/>
      <c r="D199" s="6"/>
      <c r="E199" s="6"/>
      <c r="F199" s="6"/>
      <c r="G199" s="6"/>
      <c r="H199" s="6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5"/>
    </row>
    <row r="200" spans="1:29" ht="15.75" customHeight="1">
      <c r="A200" s="5"/>
      <c r="B200" s="5"/>
      <c r="C200" s="6"/>
      <c r="D200" s="6"/>
      <c r="E200" s="6"/>
      <c r="F200" s="6"/>
      <c r="G200" s="6"/>
      <c r="H200" s="6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5"/>
    </row>
    <row r="201" spans="1:29" ht="15.75" customHeight="1">
      <c r="A201" s="5"/>
      <c r="B201" s="5"/>
      <c r="C201" s="6"/>
      <c r="D201" s="6"/>
      <c r="E201" s="6"/>
      <c r="F201" s="6"/>
      <c r="G201" s="6"/>
      <c r="H201" s="6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5"/>
    </row>
    <row r="202" spans="1:29" ht="15.75" customHeight="1">
      <c r="A202" s="5"/>
      <c r="B202" s="5"/>
      <c r="C202" s="6"/>
      <c r="D202" s="6"/>
      <c r="E202" s="6"/>
      <c r="F202" s="6"/>
      <c r="G202" s="6"/>
      <c r="H202" s="6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5"/>
    </row>
    <row r="203" spans="1:29" ht="15.75" customHeight="1">
      <c r="A203" s="5"/>
      <c r="B203" s="5"/>
      <c r="C203" s="6"/>
      <c r="D203" s="6"/>
      <c r="E203" s="6"/>
      <c r="F203" s="6"/>
      <c r="G203" s="6"/>
      <c r="H203" s="6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5"/>
    </row>
    <row r="204" spans="1:29" ht="15.75" customHeight="1">
      <c r="A204" s="5"/>
      <c r="B204" s="5"/>
      <c r="C204" s="6"/>
      <c r="D204" s="6"/>
      <c r="E204" s="6"/>
      <c r="F204" s="6"/>
      <c r="G204" s="6"/>
      <c r="H204" s="6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5"/>
    </row>
    <row r="205" spans="1:29" ht="15.75" customHeight="1">
      <c r="A205" s="5"/>
      <c r="B205" s="5"/>
      <c r="C205" s="6"/>
      <c r="D205" s="6"/>
      <c r="E205" s="6"/>
      <c r="F205" s="6"/>
      <c r="G205" s="6"/>
      <c r="H205" s="6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5"/>
    </row>
    <row r="206" spans="1:29" ht="15.75" customHeight="1">
      <c r="A206" s="5"/>
      <c r="B206" s="5"/>
      <c r="C206" s="6"/>
      <c r="D206" s="6"/>
      <c r="E206" s="6"/>
      <c r="F206" s="6"/>
      <c r="G206" s="6"/>
      <c r="H206" s="6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5"/>
    </row>
    <row r="207" spans="1:29" ht="15.75" customHeight="1">
      <c r="A207" s="5"/>
      <c r="B207" s="5"/>
      <c r="C207" s="6"/>
      <c r="D207" s="6"/>
      <c r="E207" s="6"/>
      <c r="F207" s="6"/>
      <c r="G207" s="6"/>
      <c r="H207" s="6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5"/>
    </row>
    <row r="208" spans="1:29" ht="15.75" customHeight="1">
      <c r="A208" s="5"/>
      <c r="B208" s="5"/>
      <c r="C208" s="6"/>
      <c r="D208" s="6"/>
      <c r="E208" s="6"/>
      <c r="F208" s="6"/>
      <c r="G208" s="6"/>
      <c r="H208" s="6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5"/>
    </row>
    <row r="209" spans="1:29" ht="15.75" customHeight="1">
      <c r="A209" s="5"/>
      <c r="B209" s="5"/>
      <c r="C209" s="6"/>
      <c r="D209" s="6"/>
      <c r="E209" s="6"/>
      <c r="F209" s="6"/>
      <c r="G209" s="6"/>
      <c r="H209" s="6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5"/>
    </row>
    <row r="210" spans="1:29" ht="15.75" customHeight="1">
      <c r="A210" s="5"/>
      <c r="B210" s="5"/>
      <c r="C210" s="6"/>
      <c r="D210" s="6"/>
      <c r="E210" s="6"/>
      <c r="F210" s="6"/>
      <c r="G210" s="6"/>
      <c r="H210" s="6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5"/>
    </row>
    <row r="211" spans="1:29" ht="15.75" customHeight="1">
      <c r="A211" s="5"/>
      <c r="B211" s="5"/>
      <c r="C211" s="6"/>
      <c r="D211" s="6"/>
      <c r="E211" s="6"/>
      <c r="F211" s="6"/>
      <c r="G211" s="6"/>
      <c r="H211" s="6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5"/>
    </row>
    <row r="212" spans="1:29" ht="15.75" customHeight="1">
      <c r="A212" s="5"/>
      <c r="B212" s="5"/>
      <c r="C212" s="6"/>
      <c r="D212" s="6"/>
      <c r="E212" s="6"/>
      <c r="F212" s="6"/>
      <c r="G212" s="6"/>
      <c r="H212" s="6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5"/>
    </row>
    <row r="213" spans="1:29" ht="15.75" customHeight="1">
      <c r="A213" s="5"/>
      <c r="B213" s="5"/>
      <c r="C213" s="6"/>
      <c r="D213" s="6"/>
      <c r="E213" s="6"/>
      <c r="F213" s="6"/>
      <c r="G213" s="6"/>
      <c r="H213" s="6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5"/>
    </row>
    <row r="214" spans="1:29" ht="15.75" customHeight="1">
      <c r="A214" s="5"/>
      <c r="B214" s="5"/>
      <c r="C214" s="6"/>
      <c r="D214" s="6"/>
      <c r="E214" s="6"/>
      <c r="F214" s="6"/>
      <c r="G214" s="6"/>
      <c r="H214" s="6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5"/>
    </row>
    <row r="215" spans="1:29" ht="15.75" customHeight="1">
      <c r="A215" s="5"/>
      <c r="B215" s="5"/>
      <c r="C215" s="6"/>
      <c r="D215" s="6"/>
      <c r="E215" s="6"/>
      <c r="F215" s="6"/>
      <c r="G215" s="6"/>
      <c r="H215" s="6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5"/>
    </row>
    <row r="216" spans="1:29" ht="15.75" customHeight="1">
      <c r="A216" s="5"/>
      <c r="B216" s="5"/>
      <c r="C216" s="6"/>
      <c r="D216" s="6"/>
      <c r="E216" s="6"/>
      <c r="F216" s="6"/>
      <c r="G216" s="6"/>
      <c r="H216" s="6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5"/>
    </row>
    <row r="217" spans="1:29" ht="15.75" customHeight="1">
      <c r="A217" s="5"/>
      <c r="B217" s="5"/>
      <c r="C217" s="6"/>
      <c r="D217" s="6"/>
      <c r="E217" s="6"/>
      <c r="F217" s="6"/>
      <c r="G217" s="6"/>
      <c r="H217" s="6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5"/>
    </row>
    <row r="218" spans="1:29" ht="15.75" customHeight="1"/>
    <row r="219" spans="1:29" ht="15.75" customHeight="1"/>
    <row r="220" spans="1:29" ht="15.75" customHeight="1"/>
    <row r="221" spans="1:29" ht="15.75" customHeight="1"/>
    <row r="222" spans="1:29" ht="15.75" customHeight="1"/>
    <row r="223" spans="1:29" ht="15.75" customHeight="1"/>
    <row r="224" spans="1:29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sheetProtection sheet="1" objects="1" scenarios="1" selectLockedCells="1"/>
  <mergeCells count="1">
    <mergeCell ref="B1:H2"/>
  </mergeCells>
  <pageMargins left="0.78749999999999998" right="0.78749999999999998" top="1.0249999999999999" bottom="1.0249999999999999" header="0" footer="0"/>
  <pageSetup paperSize="9" orientation="landscape"/>
  <headerFooter>
    <oddHeader>&amp;C&amp;A</oddHeader>
    <oddFooter>&amp;CPage &amp;P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A1000"/>
  <sheetViews>
    <sheetView topLeftCell="L1" zoomScale="80" zoomScaleNormal="80" zoomScalePageLayoutView="80" workbookViewId="0">
      <pane ySplit="4" topLeftCell="A33" activePane="bottomLeft" state="frozen"/>
      <selection pane="bottomLeft" activeCell="AA4" sqref="AA4"/>
    </sheetView>
  </sheetViews>
  <sheetFormatPr baseColWidth="10" defaultColWidth="14.44140625" defaultRowHeight="15" customHeight="1"/>
  <cols>
    <col min="1" max="1" width="11.44140625" style="26" customWidth="1"/>
    <col min="2" max="2" width="15.33203125" style="26" customWidth="1"/>
    <col min="3" max="3" width="14.33203125" style="26" customWidth="1"/>
    <col min="4" max="4" width="27.77734375" style="26" customWidth="1"/>
    <col min="5" max="5" width="19" style="26" customWidth="1"/>
    <col min="6" max="6" width="22.33203125" style="26" customWidth="1"/>
    <col min="7" max="7" width="19.109375" style="26" customWidth="1"/>
    <col min="8" max="8" width="15" style="26" customWidth="1"/>
    <col min="9" max="10" width="11.44140625" style="26" customWidth="1"/>
    <col min="11" max="11" width="4.77734375" style="71" customWidth="1"/>
    <col min="12" max="15" width="17.33203125" style="33" customWidth="1"/>
    <col min="16" max="16" width="7.44140625" style="30" hidden="1" customWidth="1"/>
    <col min="17" max="17" width="21.44140625" style="64" customWidth="1"/>
    <col min="18" max="18" width="12" style="64" customWidth="1"/>
    <col min="19" max="21" width="11.44140625" style="26" customWidth="1"/>
    <col min="22" max="16384" width="14.44140625" style="26"/>
  </cols>
  <sheetData>
    <row r="1" spans="1:27" ht="42" customHeight="1" thickBot="1">
      <c r="A1" s="2"/>
      <c r="B1" s="1"/>
      <c r="C1" s="20"/>
      <c r="D1" s="25" t="s">
        <v>0</v>
      </c>
      <c r="E1" s="3"/>
      <c r="F1" s="24" t="s">
        <v>1</v>
      </c>
      <c r="G1" s="4"/>
      <c r="H1" s="5"/>
      <c r="I1" s="5"/>
      <c r="J1" s="5"/>
      <c r="K1" s="72"/>
      <c r="L1" s="55"/>
      <c r="M1" s="55"/>
      <c r="N1" s="55"/>
      <c r="O1" s="55"/>
      <c r="P1" s="28"/>
      <c r="Q1" s="65"/>
      <c r="R1" s="65"/>
      <c r="S1" s="34"/>
      <c r="T1" s="34"/>
      <c r="U1" s="35"/>
      <c r="V1" s="77"/>
      <c r="W1" s="77"/>
      <c r="X1" s="77"/>
      <c r="Y1" s="77"/>
    </row>
    <row r="2" spans="1:27" ht="33" customHeight="1" thickBot="1">
      <c r="A2" s="5"/>
      <c r="B2" s="6"/>
      <c r="C2" s="6"/>
      <c r="D2" s="6"/>
      <c r="E2" s="6"/>
      <c r="F2" s="6"/>
      <c r="G2" s="6"/>
      <c r="H2" s="5"/>
      <c r="I2" s="5"/>
      <c r="J2" s="5"/>
      <c r="K2" s="73"/>
      <c r="L2" s="344" t="s">
        <v>112</v>
      </c>
      <c r="M2" s="345"/>
      <c r="N2" s="345"/>
      <c r="O2" s="346"/>
      <c r="P2" s="54"/>
      <c r="Q2" s="66"/>
      <c r="R2" s="66"/>
      <c r="S2" s="83" t="s">
        <v>102</v>
      </c>
      <c r="T2" s="84" t="s">
        <v>113</v>
      </c>
      <c r="U2" s="84"/>
      <c r="V2" s="84"/>
      <c r="W2" s="84"/>
      <c r="X2" s="84"/>
      <c r="Y2" s="85"/>
    </row>
    <row r="3" spans="1:27" ht="166.05" customHeight="1">
      <c r="A3" s="5"/>
      <c r="B3" s="10"/>
      <c r="C3" s="11"/>
      <c r="D3" s="23" t="s">
        <v>64</v>
      </c>
      <c r="E3" s="21" t="s">
        <v>65</v>
      </c>
      <c r="F3" s="12" t="s">
        <v>8</v>
      </c>
      <c r="G3" s="12" t="s">
        <v>9</v>
      </c>
      <c r="H3" s="49" t="s">
        <v>111</v>
      </c>
      <c r="I3" s="50" t="s">
        <v>69</v>
      </c>
      <c r="J3" s="50" t="s">
        <v>71</v>
      </c>
      <c r="K3" s="74"/>
      <c r="L3" s="56" t="s">
        <v>72</v>
      </c>
      <c r="M3" s="57" t="s">
        <v>96</v>
      </c>
      <c r="N3" s="57" t="s">
        <v>97</v>
      </c>
      <c r="O3" s="58" t="s">
        <v>114</v>
      </c>
      <c r="P3" s="29"/>
      <c r="Q3" s="67"/>
      <c r="R3" s="67"/>
      <c r="S3" s="80" t="s">
        <v>75</v>
      </c>
      <c r="T3" s="59" t="s">
        <v>106</v>
      </c>
      <c r="U3" s="60" t="s">
        <v>157</v>
      </c>
      <c r="V3" s="81" t="s">
        <v>116</v>
      </c>
      <c r="W3" s="80" t="s">
        <v>77</v>
      </c>
      <c r="X3" s="82" t="s">
        <v>117</v>
      </c>
      <c r="Y3" s="61" t="s">
        <v>78</v>
      </c>
      <c r="Z3" s="194" t="s">
        <v>154</v>
      </c>
      <c r="AA3" s="26" t="s">
        <v>160</v>
      </c>
    </row>
    <row r="4" spans="1:27" ht="105" customHeight="1">
      <c r="A4" s="34" t="s">
        <v>66</v>
      </c>
      <c r="B4" s="22" t="s">
        <v>2</v>
      </c>
      <c r="C4" s="22" t="s">
        <v>3</v>
      </c>
      <c r="D4" s="8" t="s">
        <v>4</v>
      </c>
      <c r="E4" s="8" t="s">
        <v>5</v>
      </c>
      <c r="F4" s="8" t="s">
        <v>6</v>
      </c>
      <c r="G4" s="22" t="s">
        <v>7</v>
      </c>
      <c r="H4" s="47" t="s">
        <v>67</v>
      </c>
      <c r="I4" s="48" t="s">
        <v>68</v>
      </c>
      <c r="J4" s="48" t="s">
        <v>70</v>
      </c>
      <c r="K4" s="75"/>
      <c r="L4" s="51" t="s">
        <v>98</v>
      </c>
      <c r="M4" s="51" t="s">
        <v>99</v>
      </c>
      <c r="N4" s="51" t="s">
        <v>100</v>
      </c>
      <c r="O4" s="51" t="s">
        <v>101</v>
      </c>
      <c r="P4" s="36"/>
      <c r="Q4" s="67"/>
      <c r="R4" s="67"/>
      <c r="S4" s="37"/>
      <c r="T4" s="37"/>
      <c r="U4" s="38"/>
      <c r="V4" s="37"/>
      <c r="W4" s="37"/>
      <c r="X4" s="37"/>
      <c r="Y4" s="39"/>
    </row>
    <row r="5" spans="1:27" ht="21" customHeight="1">
      <c r="A5" s="13" t="s">
        <v>10</v>
      </c>
      <c r="B5" s="14">
        <v>1</v>
      </c>
      <c r="C5" s="14"/>
      <c r="D5" s="14">
        <v>1</v>
      </c>
      <c r="E5" s="14"/>
      <c r="F5" s="14"/>
      <c r="G5" s="14">
        <v>1</v>
      </c>
      <c r="H5" s="44">
        <f t="shared" ref="H5:H34" si="0">SUM(B5:G5)</f>
        <v>3</v>
      </c>
      <c r="I5" s="45"/>
      <c r="J5" s="45"/>
      <c r="K5" s="76">
        <f>IF(OR(B5=1,C5=1,D5=1,E5=1,F5=1,G5=1,H5=1),SUM(B5:G5)*(-1),SUM(I5:J5))</f>
        <v>-3</v>
      </c>
      <c r="L5" s="52"/>
      <c r="M5" s="52"/>
      <c r="N5" s="52" t="s">
        <v>55</v>
      </c>
      <c r="O5" s="52"/>
      <c r="P5" s="46">
        <f>IF(OR(L5="x",M5="x"),COUNTA(L5:M5),COUNTA(N5:O5)*(-1))</f>
        <v>-1</v>
      </c>
      <c r="Q5" s="68" t="str">
        <f>IF(P5&lt;0,"Quelles fragilités ? =&gt;","")</f>
        <v>Quelles fragilités ? =&gt;</v>
      </c>
      <c r="R5" s="68" t="str">
        <f>'Entrée des observations'!A5</f>
        <v>Elève-1</v>
      </c>
      <c r="S5" s="53" t="str">
        <f>IF(OR('Entrée des observations'!S5="x",'Entrée des observations'!T5&lt;&gt;"",'Entrée des observations'!U5="x"),"X","")</f>
        <v/>
      </c>
      <c r="T5" s="86" t="str">
        <f>IF('Entrée des observations'!V5="x","X","")</f>
        <v/>
      </c>
      <c r="U5" s="86" t="str">
        <f>IF('Entrée des observations'!W5="x","X","")</f>
        <v/>
      </c>
      <c r="V5" s="86" t="str">
        <f>IF(OR('Entrée des observations'!X5="x",'Entrée des observations'!Y5="x"),"X","")</f>
        <v/>
      </c>
      <c r="W5" s="86" t="str">
        <f>IF(OR('Entrée des observations'!Z5="x",'Entrée des observations'!AA5="x",'Entrée des observations'!AB5="x",'Entrée des observations'!AC5="x"),"X","")</f>
        <v/>
      </c>
      <c r="X5" s="86" t="str">
        <f>IF(OR('Entrée des observations'!AD5="x",'Entrée des observations'!AE5="x"),"X","")</f>
        <v/>
      </c>
      <c r="Y5" s="86" t="str">
        <f>IF('Entrée des observations'!AF5="x","X","")</f>
        <v/>
      </c>
      <c r="Z5" s="193" t="str">
        <f>IF(OR('Entrée des observations'!AG5="x",'Entrée des observations'!AH5="x",'Entrée des observations'!AI5="x",'Entrée des observations'!AJ5="x"),"X","")</f>
        <v/>
      </c>
      <c r="AA5" s="26">
        <f>'Entrée des observations'!T5</f>
        <v>0</v>
      </c>
    </row>
    <row r="6" spans="1:27" ht="21" customHeight="1">
      <c r="A6" s="13" t="s">
        <v>11</v>
      </c>
      <c r="B6" s="14"/>
      <c r="C6" s="14"/>
      <c r="D6" s="14"/>
      <c r="E6" s="14"/>
      <c r="F6" s="14"/>
      <c r="G6" s="14">
        <v>1</v>
      </c>
      <c r="H6" s="44">
        <f t="shared" si="0"/>
        <v>1</v>
      </c>
      <c r="I6" s="45"/>
      <c r="J6" s="45"/>
      <c r="K6" s="76"/>
      <c r="L6" s="52"/>
      <c r="M6" s="52" t="s">
        <v>55</v>
      </c>
      <c r="N6" s="52"/>
      <c r="O6" s="52"/>
      <c r="P6" s="46">
        <f t="shared" ref="P6:P34" si="1">IF(OR(L6="x",M6="x"),COUNTA(L6:M6),COUNTA(N6:O6)*(-1))</f>
        <v>1</v>
      </c>
      <c r="Q6" s="68" t="str">
        <f t="shared" ref="Q6:Q34" si="2">IF(P6&lt;0,"Quelles fragilités ? =&gt;","")</f>
        <v/>
      </c>
      <c r="R6" s="68" t="str">
        <f>'Entrée des observations'!A6</f>
        <v>Elève-2</v>
      </c>
      <c r="S6" s="53" t="str">
        <f>IF(OR('Entrée des observations'!S6="x",'Entrée des observations'!T6&lt;&gt;"",'Entrée des observations'!U6="x"),"X","")</f>
        <v/>
      </c>
      <c r="T6" s="86" t="str">
        <f>IF('Entrée des observations'!V6="x","X","")</f>
        <v/>
      </c>
      <c r="U6" s="86" t="str">
        <f>IF('Entrée des observations'!W6="x","X","")</f>
        <v/>
      </c>
      <c r="V6" s="86" t="str">
        <f>IF(OR('Entrée des observations'!X6="x",'Entrée des observations'!Y6="x"),"X","")</f>
        <v/>
      </c>
      <c r="W6" s="86" t="str">
        <f>IF(OR('Entrée des observations'!Z6="x",'Entrée des observations'!AA6="x",'Entrée des observations'!AB6="x",'Entrée des observations'!AC6="x"),"X","")</f>
        <v/>
      </c>
      <c r="X6" s="86" t="str">
        <f>IF(OR('Entrée des observations'!AD6="x",'Entrée des observations'!AE6="x"),"X","")</f>
        <v/>
      </c>
      <c r="Y6" s="86" t="str">
        <f>IF('Entrée des observations'!AF6="x","X","")</f>
        <v/>
      </c>
      <c r="Z6" s="193" t="str">
        <f>IF(OR('Entrée des observations'!AG6="x",'Entrée des observations'!AH6="x",'Entrée des observations'!AI6="x",'Entrée des observations'!AJ6="x"),"X","")</f>
        <v/>
      </c>
      <c r="AA6" s="26">
        <f>'Entrée des observations'!T6</f>
        <v>0</v>
      </c>
    </row>
    <row r="7" spans="1:27" ht="21" customHeight="1">
      <c r="A7" s="13" t="s">
        <v>12</v>
      </c>
      <c r="B7" s="14"/>
      <c r="C7" s="14"/>
      <c r="D7" s="14"/>
      <c r="E7" s="14"/>
      <c r="F7" s="14"/>
      <c r="G7" s="14">
        <v>1</v>
      </c>
      <c r="H7" s="44">
        <f t="shared" si="0"/>
        <v>1</v>
      </c>
      <c r="I7" s="45"/>
      <c r="J7" s="45"/>
      <c r="K7" s="76"/>
      <c r="L7" s="52"/>
      <c r="M7" s="52"/>
      <c r="N7" s="52"/>
      <c r="O7" s="52" t="s">
        <v>55</v>
      </c>
      <c r="P7" s="46">
        <f t="shared" si="1"/>
        <v>-1</v>
      </c>
      <c r="Q7" s="68" t="str">
        <f t="shared" si="2"/>
        <v>Quelles fragilités ? =&gt;</v>
      </c>
      <c r="R7" s="68" t="str">
        <f>'Entrée des observations'!A7</f>
        <v>Elève-3</v>
      </c>
      <c r="S7" s="53" t="str">
        <f>IF(OR('Entrée des observations'!S7="x",'Entrée des observations'!T7&lt;&gt;"",'Entrée des observations'!U7="x"),"X","")</f>
        <v/>
      </c>
      <c r="T7" s="86" t="str">
        <f>IF('Entrée des observations'!V7="x","X","")</f>
        <v/>
      </c>
      <c r="U7" s="86" t="str">
        <f>IF('Entrée des observations'!W7="x","X","")</f>
        <v/>
      </c>
      <c r="V7" s="86" t="str">
        <f>IF(OR('Entrée des observations'!X7="x",'Entrée des observations'!Y7="x"),"X","")</f>
        <v/>
      </c>
      <c r="W7" s="86" t="str">
        <f>IF(OR('Entrée des observations'!Z7="x",'Entrée des observations'!AA7="x",'Entrée des observations'!AB7="x",'Entrée des observations'!AC7="x"),"X","")</f>
        <v/>
      </c>
      <c r="X7" s="86" t="str">
        <f>IF(OR('Entrée des observations'!AD7="x",'Entrée des observations'!AE7="x"),"X","")</f>
        <v/>
      </c>
      <c r="Y7" s="86" t="str">
        <f>IF('Entrée des observations'!AF7="x","X","")</f>
        <v/>
      </c>
      <c r="Z7" s="193" t="str">
        <f>IF(OR('Entrée des observations'!AG7="x",'Entrée des observations'!AH7="x",'Entrée des observations'!AI7="x",'Entrée des observations'!AJ7="x"),"X","")</f>
        <v/>
      </c>
      <c r="AA7" s="26">
        <f>'Entrée des observations'!T7</f>
        <v>0</v>
      </c>
    </row>
    <row r="8" spans="1:27" ht="21" customHeight="1">
      <c r="A8" s="13" t="s">
        <v>13</v>
      </c>
      <c r="B8" s="14"/>
      <c r="C8" s="14"/>
      <c r="D8" s="14"/>
      <c r="E8" s="14"/>
      <c r="F8" s="14"/>
      <c r="G8" s="14">
        <v>1</v>
      </c>
      <c r="H8" s="44">
        <f t="shared" si="0"/>
        <v>1</v>
      </c>
      <c r="I8" s="45"/>
      <c r="J8" s="45"/>
      <c r="K8" s="76"/>
      <c r="L8" s="52"/>
      <c r="M8" s="52"/>
      <c r="N8" s="52"/>
      <c r="O8" s="52" t="s">
        <v>55</v>
      </c>
      <c r="P8" s="46">
        <f t="shared" si="1"/>
        <v>-1</v>
      </c>
      <c r="Q8" s="68" t="str">
        <f t="shared" si="2"/>
        <v>Quelles fragilités ? =&gt;</v>
      </c>
      <c r="R8" s="68" t="str">
        <f>'Entrée des observations'!A8</f>
        <v>Elève-4</v>
      </c>
      <c r="S8" s="53" t="str">
        <f>IF(OR('Entrée des observations'!S8="x",'Entrée des observations'!T8&lt;&gt;"",'Entrée des observations'!U8="x"),"X","")</f>
        <v/>
      </c>
      <c r="T8" s="86" t="str">
        <f>IF('Entrée des observations'!V8="x","X","")</f>
        <v/>
      </c>
      <c r="U8" s="86" t="str">
        <f>IF('Entrée des observations'!W8="x","X","")</f>
        <v/>
      </c>
      <c r="V8" s="86" t="str">
        <f>IF(OR('Entrée des observations'!X8="x",'Entrée des observations'!Y8="x"),"X","")</f>
        <v/>
      </c>
      <c r="W8" s="86" t="str">
        <f>IF(OR('Entrée des observations'!Z8="x",'Entrée des observations'!AA8="x",'Entrée des observations'!AB8="x",'Entrée des observations'!AC8="x"),"X","")</f>
        <v/>
      </c>
      <c r="X8" s="86" t="str">
        <f>IF(OR('Entrée des observations'!AD8="x",'Entrée des observations'!AE8="x"),"X","")</f>
        <v/>
      </c>
      <c r="Y8" s="86" t="str">
        <f>IF('Entrée des observations'!AF8="x","X","")</f>
        <v/>
      </c>
      <c r="Z8" s="193" t="str">
        <f>IF(OR('Entrée des observations'!AG8="x",'Entrée des observations'!AH8="x",'Entrée des observations'!AI8="x",'Entrée des observations'!AJ8="x"),"X","")</f>
        <v/>
      </c>
      <c r="AA8" s="26">
        <f>'Entrée des observations'!T8</f>
        <v>0</v>
      </c>
    </row>
    <row r="9" spans="1:27" ht="21" customHeight="1">
      <c r="A9" s="13" t="s">
        <v>14</v>
      </c>
      <c r="B9" s="14"/>
      <c r="C9" s="14"/>
      <c r="D9" s="14"/>
      <c r="E9" s="14"/>
      <c r="F9" s="14"/>
      <c r="G9" s="14"/>
      <c r="H9" s="44">
        <f t="shared" si="0"/>
        <v>0</v>
      </c>
      <c r="I9" s="45"/>
      <c r="J9" s="45"/>
      <c r="K9" s="76"/>
      <c r="L9" s="52"/>
      <c r="M9" s="52"/>
      <c r="N9" s="52" t="s">
        <v>55</v>
      </c>
      <c r="O9" s="52" t="s">
        <v>55</v>
      </c>
      <c r="P9" s="46">
        <f t="shared" si="1"/>
        <v>-2</v>
      </c>
      <c r="Q9" s="68" t="str">
        <f t="shared" si="2"/>
        <v>Quelles fragilités ? =&gt;</v>
      </c>
      <c r="R9" s="68" t="str">
        <f>'Entrée des observations'!A9</f>
        <v>Elève-5</v>
      </c>
      <c r="S9" s="53" t="str">
        <f>IF(OR('Entrée des observations'!S9="x",'Entrée des observations'!T9&lt;&gt;"",'Entrée des observations'!U9="x"),"X","")</f>
        <v/>
      </c>
      <c r="T9" s="86" t="str">
        <f>IF('Entrée des observations'!V9="x","X","")</f>
        <v/>
      </c>
      <c r="U9" s="86" t="str">
        <f>IF('Entrée des observations'!W9="x","X","")</f>
        <v/>
      </c>
      <c r="V9" s="86" t="str">
        <f>IF(OR('Entrée des observations'!X9="x",'Entrée des observations'!Y9="x"),"X","")</f>
        <v/>
      </c>
      <c r="W9" s="86" t="str">
        <f>IF(OR('Entrée des observations'!Z9="x",'Entrée des observations'!AA9="x",'Entrée des observations'!AB9="x",'Entrée des observations'!AC9="x"),"X","")</f>
        <v/>
      </c>
      <c r="X9" s="86" t="str">
        <f>IF(OR('Entrée des observations'!AD9="x",'Entrée des observations'!AE9="x"),"X","")</f>
        <v/>
      </c>
      <c r="Y9" s="86" t="str">
        <f>IF('Entrée des observations'!AF9="x","X","")</f>
        <v/>
      </c>
      <c r="Z9" s="193" t="str">
        <f>IF(OR('Entrée des observations'!AG9="x",'Entrée des observations'!AH9="x",'Entrée des observations'!AI9="x",'Entrée des observations'!AJ9="x"),"X","")</f>
        <v/>
      </c>
      <c r="AA9" s="26">
        <f>'Entrée des observations'!T9</f>
        <v>0</v>
      </c>
    </row>
    <row r="10" spans="1:27" ht="21" customHeight="1">
      <c r="A10" s="13" t="s">
        <v>15</v>
      </c>
      <c r="B10" s="14"/>
      <c r="C10" s="14"/>
      <c r="D10" s="14"/>
      <c r="E10" s="14"/>
      <c r="F10" s="14"/>
      <c r="G10" s="14"/>
      <c r="H10" s="44">
        <f t="shared" si="0"/>
        <v>0</v>
      </c>
      <c r="I10" s="45"/>
      <c r="J10" s="45"/>
      <c r="K10" s="76"/>
      <c r="L10" s="52"/>
      <c r="M10" s="52" t="s">
        <v>55</v>
      </c>
      <c r="N10" s="52"/>
      <c r="O10" s="52"/>
      <c r="P10" s="46">
        <f t="shared" si="1"/>
        <v>1</v>
      </c>
      <c r="Q10" s="68" t="str">
        <f t="shared" si="2"/>
        <v/>
      </c>
      <c r="R10" s="68" t="str">
        <f>'Entrée des observations'!A10</f>
        <v>Elève-6</v>
      </c>
      <c r="S10" s="53" t="str">
        <f>IF(OR('Entrée des observations'!S10="x",'Entrée des observations'!T10&lt;&gt;"",'Entrée des observations'!U10="x"),"X","")</f>
        <v/>
      </c>
      <c r="T10" s="86" t="str">
        <f>IF('Entrée des observations'!V10="x","X","")</f>
        <v/>
      </c>
      <c r="U10" s="86" t="str">
        <f>IF('Entrée des observations'!W10="x","X","")</f>
        <v/>
      </c>
      <c r="V10" s="86" t="str">
        <f>IF(OR('Entrée des observations'!X10="x",'Entrée des observations'!Y10="x"),"X","")</f>
        <v/>
      </c>
      <c r="W10" s="86" t="str">
        <f>IF(OR('Entrée des observations'!Z10="x",'Entrée des observations'!AA10="x",'Entrée des observations'!AB10="x",'Entrée des observations'!AC10="x"),"X","")</f>
        <v/>
      </c>
      <c r="X10" s="86" t="str">
        <f>IF(OR('Entrée des observations'!AD10="x",'Entrée des observations'!AE10="x"),"X","")</f>
        <v/>
      </c>
      <c r="Y10" s="86" t="str">
        <f>IF('Entrée des observations'!AF10="x","X","")</f>
        <v/>
      </c>
      <c r="Z10" s="193" t="str">
        <f>IF(OR('Entrée des observations'!AG10="x",'Entrée des observations'!AH10="x",'Entrée des observations'!AI10="x",'Entrée des observations'!AJ10="x"),"X","")</f>
        <v/>
      </c>
      <c r="AA10" s="26">
        <f>'Entrée des observations'!T10</f>
        <v>0</v>
      </c>
    </row>
    <row r="11" spans="1:27" ht="21" customHeight="1">
      <c r="A11" s="13" t="s">
        <v>16</v>
      </c>
      <c r="B11" s="14"/>
      <c r="C11" s="14"/>
      <c r="D11" s="14"/>
      <c r="E11" s="14"/>
      <c r="F11" s="14"/>
      <c r="G11" s="14"/>
      <c r="H11" s="44">
        <f t="shared" si="0"/>
        <v>0</v>
      </c>
      <c r="I11" s="45"/>
      <c r="J11" s="45"/>
      <c r="K11" s="76"/>
      <c r="L11" s="52"/>
      <c r="M11" s="52"/>
      <c r="N11" s="52"/>
      <c r="O11" s="52"/>
      <c r="P11" s="46">
        <f t="shared" si="1"/>
        <v>0</v>
      </c>
      <c r="Q11" s="68" t="str">
        <f t="shared" si="2"/>
        <v/>
      </c>
      <c r="R11" s="68" t="str">
        <f>'Entrée des observations'!A11</f>
        <v>Elève-7</v>
      </c>
      <c r="S11" s="53" t="str">
        <f>IF(OR('Entrée des observations'!S11="x",'Entrée des observations'!T11&lt;&gt;"",'Entrée des observations'!U11="x"),"X","")</f>
        <v/>
      </c>
      <c r="T11" s="86" t="str">
        <f>IF('Entrée des observations'!V11="x","X","")</f>
        <v/>
      </c>
      <c r="U11" s="86" t="str">
        <f>IF('Entrée des observations'!W11="x","X","")</f>
        <v/>
      </c>
      <c r="V11" s="86" t="str">
        <f>IF(OR('Entrée des observations'!X11="x",'Entrée des observations'!Y11="x"),"X","")</f>
        <v/>
      </c>
      <c r="W11" s="86" t="str">
        <f>IF(OR('Entrée des observations'!Z11="x",'Entrée des observations'!AA11="x",'Entrée des observations'!AB11="x",'Entrée des observations'!AC11="x"),"X","")</f>
        <v/>
      </c>
      <c r="X11" s="86" t="str">
        <f>IF(OR('Entrée des observations'!AD11="x",'Entrée des observations'!AE11="x"),"X","")</f>
        <v/>
      </c>
      <c r="Y11" s="86" t="str">
        <f>IF('Entrée des observations'!AF11="x","X","")</f>
        <v/>
      </c>
      <c r="Z11" s="193" t="str">
        <f>IF(OR('Entrée des observations'!AG11="x",'Entrée des observations'!AH11="x",'Entrée des observations'!AI11="x",'Entrée des observations'!AJ11="x"),"X","")</f>
        <v/>
      </c>
      <c r="AA11" s="26">
        <f>'Entrée des observations'!T11</f>
        <v>0</v>
      </c>
    </row>
    <row r="12" spans="1:27" ht="21" customHeight="1">
      <c r="A12" s="13" t="s">
        <v>17</v>
      </c>
      <c r="B12" s="14"/>
      <c r="C12" s="14"/>
      <c r="D12" s="14"/>
      <c r="E12" s="14"/>
      <c r="F12" s="14"/>
      <c r="G12" s="14"/>
      <c r="H12" s="44">
        <f t="shared" si="0"/>
        <v>0</v>
      </c>
      <c r="I12" s="45"/>
      <c r="J12" s="45"/>
      <c r="K12" s="76"/>
      <c r="L12" s="52"/>
      <c r="M12" s="52"/>
      <c r="N12" s="52"/>
      <c r="O12" s="52"/>
      <c r="P12" s="46">
        <f t="shared" si="1"/>
        <v>0</v>
      </c>
      <c r="Q12" s="68" t="str">
        <f t="shared" si="2"/>
        <v/>
      </c>
      <c r="R12" s="68" t="str">
        <f>'Entrée des observations'!A12</f>
        <v>Elève-8</v>
      </c>
      <c r="S12" s="53" t="str">
        <f>IF(OR('Entrée des observations'!S12="x",'Entrée des observations'!T12&lt;&gt;"",'Entrée des observations'!U12="x"),"X","")</f>
        <v/>
      </c>
      <c r="T12" s="86" t="str">
        <f>IF('Entrée des observations'!V12="x","X","")</f>
        <v/>
      </c>
      <c r="U12" s="86" t="str">
        <f>IF('Entrée des observations'!W12="x","X","")</f>
        <v/>
      </c>
      <c r="V12" s="86" t="str">
        <f>IF(OR('Entrée des observations'!X12="x",'Entrée des observations'!Y12="x"),"X","")</f>
        <v/>
      </c>
      <c r="W12" s="86" t="str">
        <f>IF(OR('Entrée des observations'!Z12="x",'Entrée des observations'!AA12="x",'Entrée des observations'!AB12="x",'Entrée des observations'!AC12="x"),"X","")</f>
        <v/>
      </c>
      <c r="X12" s="86" t="str">
        <f>IF(OR('Entrée des observations'!AD12="x",'Entrée des observations'!AE12="x"),"X","")</f>
        <v/>
      </c>
      <c r="Y12" s="86" t="str">
        <f>IF('Entrée des observations'!AF12="x","X","")</f>
        <v/>
      </c>
      <c r="Z12" s="193" t="str">
        <f>IF(OR('Entrée des observations'!AG12="x",'Entrée des observations'!AH12="x",'Entrée des observations'!AI12="x",'Entrée des observations'!AJ12="x"),"X","")</f>
        <v/>
      </c>
      <c r="AA12" s="26">
        <f>'Entrée des observations'!T12</f>
        <v>0</v>
      </c>
    </row>
    <row r="13" spans="1:27" ht="21" customHeight="1">
      <c r="A13" s="13" t="s">
        <v>18</v>
      </c>
      <c r="B13" s="14"/>
      <c r="C13" s="14"/>
      <c r="D13" s="14"/>
      <c r="E13" s="14"/>
      <c r="F13" s="14"/>
      <c r="G13" s="14"/>
      <c r="H13" s="44">
        <f t="shared" si="0"/>
        <v>0</v>
      </c>
      <c r="I13" s="45"/>
      <c r="J13" s="45"/>
      <c r="K13" s="76"/>
      <c r="L13" s="52"/>
      <c r="M13" s="52"/>
      <c r="N13" s="52"/>
      <c r="O13" s="52"/>
      <c r="P13" s="46">
        <f t="shared" si="1"/>
        <v>0</v>
      </c>
      <c r="Q13" s="68" t="str">
        <f t="shared" si="2"/>
        <v/>
      </c>
      <c r="R13" s="68" t="str">
        <f>'Entrée des observations'!A13</f>
        <v>Elève-9</v>
      </c>
      <c r="S13" s="53" t="str">
        <f>IF(OR('Entrée des observations'!S13="x",'Entrée des observations'!T13&lt;&gt;"",'Entrée des observations'!U13="x"),"X","")</f>
        <v/>
      </c>
      <c r="T13" s="86" t="str">
        <f>IF('Entrée des observations'!V13="x","X","")</f>
        <v/>
      </c>
      <c r="U13" s="86" t="str">
        <f>IF('Entrée des observations'!W13="x","X","")</f>
        <v/>
      </c>
      <c r="V13" s="86" t="str">
        <f>IF(OR('Entrée des observations'!X13="x",'Entrée des observations'!Y13="x"),"X","")</f>
        <v/>
      </c>
      <c r="W13" s="86" t="str">
        <f>IF(OR('Entrée des observations'!Z13="x",'Entrée des observations'!AA13="x",'Entrée des observations'!AB13="x",'Entrée des observations'!AC13="x"),"X","")</f>
        <v/>
      </c>
      <c r="X13" s="86" t="str">
        <f>IF(OR('Entrée des observations'!AD13="x",'Entrée des observations'!AE13="x"),"X","")</f>
        <v/>
      </c>
      <c r="Y13" s="86" t="str">
        <f>IF('Entrée des observations'!AF13="x","X","")</f>
        <v/>
      </c>
      <c r="Z13" s="193" t="str">
        <f>IF(OR('Entrée des observations'!AG13="x",'Entrée des observations'!AH13="x",'Entrée des observations'!AI13="x",'Entrée des observations'!AJ13="x"),"X","")</f>
        <v/>
      </c>
      <c r="AA13" s="26">
        <f>'Entrée des observations'!T13</f>
        <v>0</v>
      </c>
    </row>
    <row r="14" spans="1:27" ht="21" customHeight="1">
      <c r="A14" s="13" t="s">
        <v>19</v>
      </c>
      <c r="B14" s="14"/>
      <c r="C14" s="14"/>
      <c r="D14" s="14"/>
      <c r="E14" s="14"/>
      <c r="F14" s="14"/>
      <c r="G14" s="14"/>
      <c r="H14" s="44">
        <f t="shared" si="0"/>
        <v>0</v>
      </c>
      <c r="I14" s="45"/>
      <c r="J14" s="45"/>
      <c r="K14" s="76"/>
      <c r="L14" s="52"/>
      <c r="M14" s="52"/>
      <c r="N14" s="52"/>
      <c r="O14" s="52"/>
      <c r="P14" s="46">
        <f t="shared" si="1"/>
        <v>0</v>
      </c>
      <c r="Q14" s="68" t="str">
        <f t="shared" si="2"/>
        <v/>
      </c>
      <c r="R14" s="68" t="str">
        <f>'Entrée des observations'!A14</f>
        <v>Elève-10</v>
      </c>
      <c r="S14" s="53" t="str">
        <f>IF(OR('Entrée des observations'!S14="x",'Entrée des observations'!T14&lt;&gt;"",'Entrée des observations'!U14="x"),"X","")</f>
        <v/>
      </c>
      <c r="T14" s="86" t="str">
        <f>IF('Entrée des observations'!V14="x","X","")</f>
        <v/>
      </c>
      <c r="U14" s="86" t="str">
        <f>IF('Entrée des observations'!W14="x","X","")</f>
        <v/>
      </c>
      <c r="V14" s="86" t="str">
        <f>IF(OR('Entrée des observations'!X14="x",'Entrée des observations'!Y14="x"),"X","")</f>
        <v/>
      </c>
      <c r="W14" s="86" t="str">
        <f>IF(OR('Entrée des observations'!Z14="x",'Entrée des observations'!AA14="x",'Entrée des observations'!AB14="x",'Entrée des observations'!AC14="x"),"X","")</f>
        <v/>
      </c>
      <c r="X14" s="86" t="str">
        <f>IF(OR('Entrée des observations'!AD14="x",'Entrée des observations'!AE14="x"),"X","")</f>
        <v/>
      </c>
      <c r="Y14" s="86" t="str">
        <f>IF('Entrée des observations'!AF14="x","X","")</f>
        <v/>
      </c>
      <c r="Z14" s="193" t="str">
        <f>IF(OR('Entrée des observations'!AG14="x",'Entrée des observations'!AH14="x",'Entrée des observations'!AI14="x",'Entrée des observations'!AJ14="x"),"X","")</f>
        <v/>
      </c>
      <c r="AA14" s="26">
        <f>'Entrée des observations'!T14</f>
        <v>0</v>
      </c>
    </row>
    <row r="15" spans="1:27" ht="21" customHeight="1">
      <c r="A15" s="13" t="s">
        <v>20</v>
      </c>
      <c r="B15" s="14"/>
      <c r="C15" s="14"/>
      <c r="D15" s="14"/>
      <c r="E15" s="14"/>
      <c r="F15" s="14"/>
      <c r="G15" s="14"/>
      <c r="H15" s="44">
        <f t="shared" si="0"/>
        <v>0</v>
      </c>
      <c r="I15" s="45"/>
      <c r="J15" s="45"/>
      <c r="K15" s="76"/>
      <c r="L15" s="52"/>
      <c r="M15" s="52"/>
      <c r="N15" s="52"/>
      <c r="O15" s="52"/>
      <c r="P15" s="46">
        <f t="shared" si="1"/>
        <v>0</v>
      </c>
      <c r="Q15" s="68" t="str">
        <f t="shared" si="2"/>
        <v/>
      </c>
      <c r="R15" s="68" t="str">
        <f>'Entrée des observations'!A15</f>
        <v>Elève-11</v>
      </c>
      <c r="S15" s="53" t="str">
        <f>IF(OR('Entrée des observations'!S15="x",'Entrée des observations'!T15&lt;&gt;"",'Entrée des observations'!U15="x"),"X","")</f>
        <v/>
      </c>
      <c r="T15" s="86" t="str">
        <f>IF('Entrée des observations'!V15="x","X","")</f>
        <v/>
      </c>
      <c r="U15" s="86" t="str">
        <f>IF('Entrée des observations'!W15="x","X","")</f>
        <v/>
      </c>
      <c r="V15" s="86" t="str">
        <f>IF(OR('Entrée des observations'!X15="x",'Entrée des observations'!Y15="x"),"X","")</f>
        <v/>
      </c>
      <c r="W15" s="86" t="str">
        <f>IF(OR('Entrée des observations'!Z15="x",'Entrée des observations'!AA15="x",'Entrée des observations'!AB15="x",'Entrée des observations'!AC15="x"),"X","")</f>
        <v/>
      </c>
      <c r="X15" s="86" t="str">
        <f>IF(OR('Entrée des observations'!AD15="x",'Entrée des observations'!AE15="x"),"X","")</f>
        <v/>
      </c>
      <c r="Y15" s="86" t="str">
        <f>IF('Entrée des observations'!AF15="x","X","")</f>
        <v/>
      </c>
      <c r="Z15" s="193" t="str">
        <f>IF(OR('Entrée des observations'!AG15="x",'Entrée des observations'!AH15="x",'Entrée des observations'!AI15="x",'Entrée des observations'!AJ15="x"),"X","")</f>
        <v/>
      </c>
      <c r="AA15" s="26">
        <f>'Entrée des observations'!T15</f>
        <v>0</v>
      </c>
    </row>
    <row r="16" spans="1:27" ht="21" customHeight="1">
      <c r="A16" s="13" t="s">
        <v>21</v>
      </c>
      <c r="B16" s="14"/>
      <c r="C16" s="14"/>
      <c r="D16" s="14"/>
      <c r="E16" s="14"/>
      <c r="F16" s="14"/>
      <c r="G16" s="14"/>
      <c r="H16" s="44">
        <f t="shared" si="0"/>
        <v>0</v>
      </c>
      <c r="I16" s="45"/>
      <c r="J16" s="45"/>
      <c r="K16" s="76"/>
      <c r="L16" s="52"/>
      <c r="M16" s="52"/>
      <c r="N16" s="52"/>
      <c r="O16" s="52"/>
      <c r="P16" s="46">
        <f t="shared" si="1"/>
        <v>0</v>
      </c>
      <c r="Q16" s="68" t="str">
        <f t="shared" si="2"/>
        <v/>
      </c>
      <c r="R16" s="68" t="str">
        <f>'Entrée des observations'!A16</f>
        <v>Elève-12</v>
      </c>
      <c r="S16" s="53" t="str">
        <f>IF(OR('Entrée des observations'!S16="x",'Entrée des observations'!T16&lt;&gt;"",'Entrée des observations'!U16="x"),"X","")</f>
        <v/>
      </c>
      <c r="T16" s="86" t="str">
        <f>IF('Entrée des observations'!V16="x","X","")</f>
        <v/>
      </c>
      <c r="U16" s="86" t="str">
        <f>IF('Entrée des observations'!W16="x","X","")</f>
        <v/>
      </c>
      <c r="V16" s="86" t="str">
        <f>IF(OR('Entrée des observations'!X16="x",'Entrée des observations'!Y16="x"),"X","")</f>
        <v/>
      </c>
      <c r="W16" s="86" t="str">
        <f>IF(OR('Entrée des observations'!Z16="x",'Entrée des observations'!AA16="x",'Entrée des observations'!AB16="x",'Entrée des observations'!AC16="x"),"X","")</f>
        <v/>
      </c>
      <c r="X16" s="86" t="str">
        <f>IF(OR('Entrée des observations'!AD16="x",'Entrée des observations'!AE16="x"),"X","")</f>
        <v/>
      </c>
      <c r="Y16" s="86" t="str">
        <f>IF('Entrée des observations'!AF16="x","X","")</f>
        <v/>
      </c>
      <c r="Z16" s="193" t="str">
        <f>IF(OR('Entrée des observations'!AG16="x",'Entrée des observations'!AH16="x",'Entrée des observations'!AI16="x",'Entrée des observations'!AJ16="x"),"X","")</f>
        <v/>
      </c>
      <c r="AA16" s="26">
        <f>'Entrée des observations'!T16</f>
        <v>0</v>
      </c>
    </row>
    <row r="17" spans="1:27" ht="21" customHeight="1">
      <c r="A17" s="13" t="s">
        <v>22</v>
      </c>
      <c r="B17" s="14"/>
      <c r="C17" s="14"/>
      <c r="D17" s="14"/>
      <c r="E17" s="14"/>
      <c r="F17" s="14"/>
      <c r="G17" s="14"/>
      <c r="H17" s="44">
        <f t="shared" si="0"/>
        <v>0</v>
      </c>
      <c r="I17" s="45"/>
      <c r="J17" s="45"/>
      <c r="K17" s="76"/>
      <c r="L17" s="52"/>
      <c r="M17" s="52"/>
      <c r="N17" s="52"/>
      <c r="O17" s="52"/>
      <c r="P17" s="46">
        <f t="shared" si="1"/>
        <v>0</v>
      </c>
      <c r="Q17" s="68" t="str">
        <f t="shared" si="2"/>
        <v/>
      </c>
      <c r="R17" s="68" t="str">
        <f>'Entrée des observations'!A17</f>
        <v>Elève-13</v>
      </c>
      <c r="S17" s="53" t="str">
        <f>IF(OR('Entrée des observations'!S17="x",'Entrée des observations'!T17&lt;&gt;"",'Entrée des observations'!U17="x"),"X","")</f>
        <v/>
      </c>
      <c r="T17" s="86" t="str">
        <f>IF('Entrée des observations'!V17="x","X","")</f>
        <v/>
      </c>
      <c r="U17" s="86" t="str">
        <f>IF('Entrée des observations'!W17="x","X","")</f>
        <v/>
      </c>
      <c r="V17" s="86" t="str">
        <f>IF(OR('Entrée des observations'!X17="x",'Entrée des observations'!Y17="x"),"X","")</f>
        <v/>
      </c>
      <c r="W17" s="86" t="str">
        <f>IF(OR('Entrée des observations'!Z17="x",'Entrée des observations'!AA17="x",'Entrée des observations'!AB17="x",'Entrée des observations'!AC17="x"),"X","")</f>
        <v/>
      </c>
      <c r="X17" s="86" t="str">
        <f>IF(OR('Entrée des observations'!AD17="x",'Entrée des observations'!AE17="x"),"X","")</f>
        <v/>
      </c>
      <c r="Y17" s="86" t="str">
        <f>IF('Entrée des observations'!AF17="x","X","")</f>
        <v/>
      </c>
      <c r="Z17" s="193" t="str">
        <f>IF(OR('Entrée des observations'!AG17="x",'Entrée des observations'!AH17="x",'Entrée des observations'!AI17="x",'Entrée des observations'!AJ17="x"),"X","")</f>
        <v/>
      </c>
      <c r="AA17" s="26">
        <f>'Entrée des observations'!T17</f>
        <v>0</v>
      </c>
    </row>
    <row r="18" spans="1:27" ht="21" customHeight="1">
      <c r="A18" s="13" t="s">
        <v>23</v>
      </c>
      <c r="B18" s="14"/>
      <c r="C18" s="14"/>
      <c r="D18" s="14"/>
      <c r="E18" s="14"/>
      <c r="F18" s="14"/>
      <c r="G18" s="14"/>
      <c r="H18" s="44">
        <f t="shared" si="0"/>
        <v>0</v>
      </c>
      <c r="I18" s="45"/>
      <c r="J18" s="45"/>
      <c r="K18" s="76"/>
      <c r="L18" s="52"/>
      <c r="M18" s="52"/>
      <c r="N18" s="52"/>
      <c r="O18" s="52"/>
      <c r="P18" s="46">
        <f t="shared" si="1"/>
        <v>0</v>
      </c>
      <c r="Q18" s="68" t="str">
        <f t="shared" si="2"/>
        <v/>
      </c>
      <c r="R18" s="68" t="str">
        <f>'Entrée des observations'!A18</f>
        <v>Elève-14</v>
      </c>
      <c r="S18" s="53" t="str">
        <f>IF(OR('Entrée des observations'!S18="x",'Entrée des observations'!T18&lt;&gt;"",'Entrée des observations'!U18="x"),"X","")</f>
        <v/>
      </c>
      <c r="T18" s="86" t="str">
        <f>IF('Entrée des observations'!V18="x","X","")</f>
        <v/>
      </c>
      <c r="U18" s="86" t="str">
        <f>IF('Entrée des observations'!W18="x","X","")</f>
        <v/>
      </c>
      <c r="V18" s="86" t="str">
        <f>IF(OR('Entrée des observations'!X18="x",'Entrée des observations'!Y18="x"),"X","")</f>
        <v/>
      </c>
      <c r="W18" s="86" t="str">
        <f>IF(OR('Entrée des observations'!Z18="x",'Entrée des observations'!AA18="x",'Entrée des observations'!AB18="x",'Entrée des observations'!AC18="x"),"X","")</f>
        <v/>
      </c>
      <c r="X18" s="86" t="str">
        <f>IF(OR('Entrée des observations'!AD18="x",'Entrée des observations'!AE18="x"),"X","")</f>
        <v/>
      </c>
      <c r="Y18" s="86" t="str">
        <f>IF('Entrée des observations'!AF18="x","X","")</f>
        <v/>
      </c>
      <c r="Z18" s="193" t="str">
        <f>IF(OR('Entrée des observations'!AG18="x",'Entrée des observations'!AH18="x",'Entrée des observations'!AI18="x",'Entrée des observations'!AJ18="x"),"X","")</f>
        <v/>
      </c>
      <c r="AA18" s="26">
        <f>'Entrée des observations'!T18</f>
        <v>0</v>
      </c>
    </row>
    <row r="19" spans="1:27" ht="21" customHeight="1">
      <c r="A19" s="13" t="s">
        <v>24</v>
      </c>
      <c r="B19" s="14"/>
      <c r="C19" s="14"/>
      <c r="D19" s="14"/>
      <c r="E19" s="14"/>
      <c r="F19" s="14"/>
      <c r="G19" s="14"/>
      <c r="H19" s="44">
        <f t="shared" si="0"/>
        <v>0</v>
      </c>
      <c r="I19" s="45"/>
      <c r="J19" s="45"/>
      <c r="K19" s="76"/>
      <c r="L19" s="52"/>
      <c r="M19" s="52"/>
      <c r="N19" s="52"/>
      <c r="O19" s="52"/>
      <c r="P19" s="46">
        <f t="shared" si="1"/>
        <v>0</v>
      </c>
      <c r="Q19" s="68" t="str">
        <f t="shared" si="2"/>
        <v/>
      </c>
      <c r="R19" s="68" t="str">
        <f>'Entrée des observations'!A19</f>
        <v>Elève-15</v>
      </c>
      <c r="S19" s="53" t="str">
        <f>IF(OR('Entrée des observations'!S19="x",'Entrée des observations'!T19&lt;&gt;"",'Entrée des observations'!U19="x"),"X","")</f>
        <v/>
      </c>
      <c r="T19" s="86" t="str">
        <f>IF('Entrée des observations'!V19="x","X","")</f>
        <v/>
      </c>
      <c r="U19" s="86" t="str">
        <f>IF('Entrée des observations'!W19="x","X","")</f>
        <v/>
      </c>
      <c r="V19" s="86" t="str">
        <f>IF(OR('Entrée des observations'!X19="x",'Entrée des observations'!Y19="x"),"X","")</f>
        <v/>
      </c>
      <c r="W19" s="86" t="str">
        <f>IF(OR('Entrée des observations'!Z19="x",'Entrée des observations'!AA19="x",'Entrée des observations'!AB19="x",'Entrée des observations'!AC19="x"),"X","")</f>
        <v/>
      </c>
      <c r="X19" s="86" t="str">
        <f>IF(OR('Entrée des observations'!AD19="x",'Entrée des observations'!AE19="x"),"X","")</f>
        <v/>
      </c>
      <c r="Y19" s="86" t="str">
        <f>IF('Entrée des observations'!AF19="x","X","")</f>
        <v/>
      </c>
      <c r="Z19" s="193" t="str">
        <f>IF(OR('Entrée des observations'!AG19="x",'Entrée des observations'!AH19="x",'Entrée des observations'!AI19="x",'Entrée des observations'!AJ19="x"),"X","")</f>
        <v/>
      </c>
      <c r="AA19" s="26">
        <f>'Entrée des observations'!T19</f>
        <v>0</v>
      </c>
    </row>
    <row r="20" spans="1:27" ht="21" customHeight="1">
      <c r="A20" s="13" t="s">
        <v>25</v>
      </c>
      <c r="B20" s="14"/>
      <c r="C20" s="14"/>
      <c r="D20" s="14"/>
      <c r="E20" s="14"/>
      <c r="F20" s="14"/>
      <c r="G20" s="14"/>
      <c r="H20" s="44">
        <f t="shared" si="0"/>
        <v>0</v>
      </c>
      <c r="I20" s="45"/>
      <c r="J20" s="45"/>
      <c r="K20" s="76"/>
      <c r="L20" s="52"/>
      <c r="M20" s="52"/>
      <c r="N20" s="52"/>
      <c r="O20" s="52"/>
      <c r="P20" s="46">
        <f t="shared" si="1"/>
        <v>0</v>
      </c>
      <c r="Q20" s="68" t="str">
        <f t="shared" si="2"/>
        <v/>
      </c>
      <c r="R20" s="68" t="str">
        <f>'Entrée des observations'!A20</f>
        <v>Elève-16</v>
      </c>
      <c r="S20" s="53" t="str">
        <f>IF(OR('Entrée des observations'!S20="x",'Entrée des observations'!T20&lt;&gt;"",'Entrée des observations'!U20="x"),"X","")</f>
        <v/>
      </c>
      <c r="T20" s="86" t="str">
        <f>IF('Entrée des observations'!V20="x","X","")</f>
        <v/>
      </c>
      <c r="U20" s="86" t="str">
        <f>IF('Entrée des observations'!W20="x","X","")</f>
        <v/>
      </c>
      <c r="V20" s="86" t="str">
        <f>IF(OR('Entrée des observations'!X20="x",'Entrée des observations'!Y20="x"),"X","")</f>
        <v/>
      </c>
      <c r="W20" s="86" t="str">
        <f>IF(OR('Entrée des observations'!Z20="x",'Entrée des observations'!AA20="x",'Entrée des observations'!AB20="x",'Entrée des observations'!AC20="x"),"X","")</f>
        <v/>
      </c>
      <c r="X20" s="86" t="str">
        <f>IF(OR('Entrée des observations'!AD20="x",'Entrée des observations'!AE20="x"),"X","")</f>
        <v/>
      </c>
      <c r="Y20" s="86" t="str">
        <f>IF('Entrée des observations'!AF20="x","X","")</f>
        <v/>
      </c>
      <c r="Z20" s="193" t="str">
        <f>IF(OR('Entrée des observations'!AG20="x",'Entrée des observations'!AH20="x",'Entrée des observations'!AI20="x",'Entrée des observations'!AJ20="x"),"X","")</f>
        <v/>
      </c>
      <c r="AA20" s="26">
        <f>'Entrée des observations'!T20</f>
        <v>0</v>
      </c>
    </row>
    <row r="21" spans="1:27" ht="21" customHeight="1">
      <c r="A21" s="13" t="s">
        <v>26</v>
      </c>
      <c r="B21" s="14"/>
      <c r="C21" s="14"/>
      <c r="D21" s="14"/>
      <c r="E21" s="14"/>
      <c r="F21" s="14"/>
      <c r="G21" s="14"/>
      <c r="H21" s="44">
        <f t="shared" si="0"/>
        <v>0</v>
      </c>
      <c r="I21" s="45"/>
      <c r="J21" s="45"/>
      <c r="K21" s="76"/>
      <c r="L21" s="52"/>
      <c r="M21" s="52"/>
      <c r="N21" s="52"/>
      <c r="O21" s="52"/>
      <c r="P21" s="46">
        <f t="shared" si="1"/>
        <v>0</v>
      </c>
      <c r="Q21" s="68" t="str">
        <f t="shared" si="2"/>
        <v/>
      </c>
      <c r="R21" s="68" t="str">
        <f>'Entrée des observations'!A21</f>
        <v>Elève-17</v>
      </c>
      <c r="S21" s="53" t="str">
        <f>IF(OR('Entrée des observations'!S21="x",'Entrée des observations'!T21&lt;&gt;"",'Entrée des observations'!U21="x"),"X","")</f>
        <v/>
      </c>
      <c r="T21" s="86" t="str">
        <f>IF('Entrée des observations'!V21="x","X","")</f>
        <v/>
      </c>
      <c r="U21" s="86" t="str">
        <f>IF('Entrée des observations'!W21="x","X","")</f>
        <v/>
      </c>
      <c r="V21" s="86" t="str">
        <f>IF(OR('Entrée des observations'!X21="x",'Entrée des observations'!Y21="x"),"X","")</f>
        <v/>
      </c>
      <c r="W21" s="86" t="str">
        <f>IF(OR('Entrée des observations'!Z21="x",'Entrée des observations'!AA21="x",'Entrée des observations'!AB21="x",'Entrée des observations'!AC21="x"),"X","")</f>
        <v/>
      </c>
      <c r="X21" s="86" t="str">
        <f>IF(OR('Entrée des observations'!AD21="x",'Entrée des observations'!AE21="x"),"X","")</f>
        <v/>
      </c>
      <c r="Y21" s="86" t="str">
        <f>IF('Entrée des observations'!AF21="x","X","")</f>
        <v/>
      </c>
      <c r="Z21" s="193" t="str">
        <f>IF(OR('Entrée des observations'!AG21="x",'Entrée des observations'!AH21="x",'Entrée des observations'!AI21="x",'Entrée des observations'!AJ21="x"),"X","")</f>
        <v/>
      </c>
      <c r="AA21" s="26">
        <f>'Entrée des observations'!T21</f>
        <v>0</v>
      </c>
    </row>
    <row r="22" spans="1:27" ht="21" customHeight="1">
      <c r="A22" s="13" t="s">
        <v>27</v>
      </c>
      <c r="B22" s="14"/>
      <c r="C22" s="14"/>
      <c r="D22" s="14"/>
      <c r="E22" s="14"/>
      <c r="F22" s="14"/>
      <c r="G22" s="14"/>
      <c r="H22" s="44">
        <f t="shared" si="0"/>
        <v>0</v>
      </c>
      <c r="I22" s="45"/>
      <c r="J22" s="45"/>
      <c r="K22" s="76"/>
      <c r="L22" s="52"/>
      <c r="M22" s="52"/>
      <c r="N22" s="52"/>
      <c r="O22" s="52"/>
      <c r="P22" s="46">
        <f t="shared" si="1"/>
        <v>0</v>
      </c>
      <c r="Q22" s="68" t="str">
        <f t="shared" si="2"/>
        <v/>
      </c>
      <c r="R22" s="68" t="str">
        <f>'Entrée des observations'!A22</f>
        <v>Elève-18</v>
      </c>
      <c r="S22" s="53" t="str">
        <f>IF(OR('Entrée des observations'!S22="x",'Entrée des observations'!T22&lt;&gt;"",'Entrée des observations'!U22="x"),"X","")</f>
        <v/>
      </c>
      <c r="T22" s="86" t="str">
        <f>IF('Entrée des observations'!V22="x","X","")</f>
        <v/>
      </c>
      <c r="U22" s="86" t="str">
        <f>IF('Entrée des observations'!W22="x","X","")</f>
        <v/>
      </c>
      <c r="V22" s="86" t="str">
        <f>IF(OR('Entrée des observations'!X22="x",'Entrée des observations'!Y22="x"),"X","")</f>
        <v/>
      </c>
      <c r="W22" s="86" t="str">
        <f>IF(OR('Entrée des observations'!Z22="x",'Entrée des observations'!AA22="x",'Entrée des observations'!AB22="x",'Entrée des observations'!AC22="x"),"X","")</f>
        <v/>
      </c>
      <c r="X22" s="86" t="str">
        <f>IF(OR('Entrée des observations'!AD22="x",'Entrée des observations'!AE22="x"),"X","")</f>
        <v/>
      </c>
      <c r="Y22" s="86" t="str">
        <f>IF('Entrée des observations'!AF22="x","X","")</f>
        <v/>
      </c>
      <c r="Z22" s="193" t="str">
        <f>IF(OR('Entrée des observations'!AG22="x",'Entrée des observations'!AH22="x",'Entrée des observations'!AI22="x",'Entrée des observations'!AJ22="x"),"X","")</f>
        <v/>
      </c>
      <c r="AA22" s="26">
        <f>'Entrée des observations'!T22</f>
        <v>0</v>
      </c>
    </row>
    <row r="23" spans="1:27" ht="21" customHeight="1">
      <c r="A23" s="13" t="s">
        <v>28</v>
      </c>
      <c r="B23" s="14"/>
      <c r="C23" s="14"/>
      <c r="D23" s="14"/>
      <c r="E23" s="14"/>
      <c r="F23" s="14"/>
      <c r="G23" s="14"/>
      <c r="H23" s="44">
        <f t="shared" si="0"/>
        <v>0</v>
      </c>
      <c r="I23" s="45"/>
      <c r="J23" s="45"/>
      <c r="K23" s="76"/>
      <c r="L23" s="52"/>
      <c r="M23" s="52"/>
      <c r="N23" s="52"/>
      <c r="O23" s="52"/>
      <c r="P23" s="46">
        <f t="shared" si="1"/>
        <v>0</v>
      </c>
      <c r="Q23" s="68" t="str">
        <f t="shared" si="2"/>
        <v/>
      </c>
      <c r="R23" s="68" t="str">
        <f>'Entrée des observations'!A23</f>
        <v>Elève-19</v>
      </c>
      <c r="S23" s="53" t="str">
        <f>IF(OR('Entrée des observations'!S23="x",'Entrée des observations'!T23&lt;&gt;"",'Entrée des observations'!U23="x"),"X","")</f>
        <v/>
      </c>
      <c r="T23" s="86" t="str">
        <f>IF('Entrée des observations'!V23="x","X","")</f>
        <v/>
      </c>
      <c r="U23" s="86" t="str">
        <f>IF('Entrée des observations'!W23="x","X","")</f>
        <v/>
      </c>
      <c r="V23" s="86" t="str">
        <f>IF(OR('Entrée des observations'!X23="x",'Entrée des observations'!Y23="x"),"X","")</f>
        <v/>
      </c>
      <c r="W23" s="86" t="str">
        <f>IF(OR('Entrée des observations'!Z23="x",'Entrée des observations'!AA23="x",'Entrée des observations'!AB23="x",'Entrée des observations'!AC23="x"),"X","")</f>
        <v/>
      </c>
      <c r="X23" s="86" t="str">
        <f>IF(OR('Entrée des observations'!AD23="x",'Entrée des observations'!AE23="x"),"X","")</f>
        <v/>
      </c>
      <c r="Y23" s="86" t="str">
        <f>IF('Entrée des observations'!AF23="x","X","")</f>
        <v/>
      </c>
      <c r="Z23" s="193" t="str">
        <f>IF(OR('Entrée des observations'!AG23="x",'Entrée des observations'!AH23="x",'Entrée des observations'!AI23="x",'Entrée des observations'!AJ23="x"),"X","")</f>
        <v/>
      </c>
      <c r="AA23" s="26">
        <f>'Entrée des observations'!T23</f>
        <v>0</v>
      </c>
    </row>
    <row r="24" spans="1:27" ht="21" customHeight="1">
      <c r="A24" s="13" t="s">
        <v>29</v>
      </c>
      <c r="B24" s="14"/>
      <c r="C24" s="14"/>
      <c r="D24" s="14"/>
      <c r="E24" s="14"/>
      <c r="F24" s="14"/>
      <c r="G24" s="14"/>
      <c r="H24" s="44">
        <f t="shared" si="0"/>
        <v>0</v>
      </c>
      <c r="I24" s="45"/>
      <c r="J24" s="45"/>
      <c r="K24" s="76"/>
      <c r="L24" s="52"/>
      <c r="M24" s="52"/>
      <c r="N24" s="52"/>
      <c r="O24" s="52"/>
      <c r="P24" s="46">
        <f t="shared" si="1"/>
        <v>0</v>
      </c>
      <c r="Q24" s="68" t="str">
        <f t="shared" si="2"/>
        <v/>
      </c>
      <c r="R24" s="68" t="str">
        <f>'Entrée des observations'!A24</f>
        <v>Elève-20</v>
      </c>
      <c r="S24" s="53" t="str">
        <f>IF(OR('Entrée des observations'!S24="x",'Entrée des observations'!T24&lt;&gt;"",'Entrée des observations'!U24="x"),"X","")</f>
        <v/>
      </c>
      <c r="T24" s="86" t="str">
        <f>IF('Entrée des observations'!V24="x","X","")</f>
        <v/>
      </c>
      <c r="U24" s="86" t="str">
        <f>IF('Entrée des observations'!W24="x","X","")</f>
        <v/>
      </c>
      <c r="V24" s="86" t="str">
        <f>IF(OR('Entrée des observations'!X24="x",'Entrée des observations'!Y24="x"),"X","")</f>
        <v/>
      </c>
      <c r="W24" s="86" t="str">
        <f>IF(OR('Entrée des observations'!Z24="x",'Entrée des observations'!AA24="x",'Entrée des observations'!AB24="x",'Entrée des observations'!AC24="x"),"X","")</f>
        <v/>
      </c>
      <c r="X24" s="86" t="str">
        <f>IF(OR('Entrée des observations'!AD24="x",'Entrée des observations'!AE24="x"),"X","")</f>
        <v/>
      </c>
      <c r="Y24" s="86" t="str">
        <f>IF('Entrée des observations'!AF24="x","X","")</f>
        <v/>
      </c>
      <c r="Z24" s="193" t="str">
        <f>IF(OR('Entrée des observations'!AG24="x",'Entrée des observations'!AH24="x",'Entrée des observations'!AI24="x",'Entrée des observations'!AJ24="x"),"X","")</f>
        <v/>
      </c>
      <c r="AA24" s="26">
        <f>'Entrée des observations'!T24</f>
        <v>0</v>
      </c>
    </row>
    <row r="25" spans="1:27" ht="21" customHeight="1">
      <c r="A25" s="13" t="s">
        <v>30</v>
      </c>
      <c r="B25" s="14"/>
      <c r="C25" s="14"/>
      <c r="D25" s="14"/>
      <c r="E25" s="14"/>
      <c r="F25" s="14"/>
      <c r="G25" s="14"/>
      <c r="H25" s="44">
        <f t="shared" si="0"/>
        <v>0</v>
      </c>
      <c r="I25" s="45"/>
      <c r="J25" s="45"/>
      <c r="K25" s="76"/>
      <c r="L25" s="52"/>
      <c r="M25" s="52"/>
      <c r="N25" s="52"/>
      <c r="O25" s="52"/>
      <c r="P25" s="46">
        <f t="shared" si="1"/>
        <v>0</v>
      </c>
      <c r="Q25" s="68" t="str">
        <f t="shared" si="2"/>
        <v/>
      </c>
      <c r="R25" s="68" t="str">
        <f>'Entrée des observations'!A25</f>
        <v>Elève-21</v>
      </c>
      <c r="S25" s="53" t="str">
        <f>IF(OR('Entrée des observations'!S25="x",'Entrée des observations'!T25&lt;&gt;"",'Entrée des observations'!U25="x"),"X","")</f>
        <v/>
      </c>
      <c r="T25" s="86" t="str">
        <f>IF('Entrée des observations'!V25="x","X","")</f>
        <v/>
      </c>
      <c r="U25" s="86" t="str">
        <f>IF('Entrée des observations'!W25="x","X","")</f>
        <v/>
      </c>
      <c r="V25" s="86" t="str">
        <f>IF(OR('Entrée des observations'!X25="x",'Entrée des observations'!Y25="x"),"X","")</f>
        <v/>
      </c>
      <c r="W25" s="86" t="str">
        <f>IF(OR('Entrée des observations'!Z25="x",'Entrée des observations'!AA25="x",'Entrée des observations'!AB25="x",'Entrée des observations'!AC25="x"),"X","")</f>
        <v/>
      </c>
      <c r="X25" s="86" t="str">
        <f>IF(OR('Entrée des observations'!AD25="x",'Entrée des observations'!AE25="x"),"X","")</f>
        <v/>
      </c>
      <c r="Y25" s="86" t="str">
        <f>IF('Entrée des observations'!AF25="x","X","")</f>
        <v/>
      </c>
      <c r="Z25" s="193" t="str">
        <f>IF(OR('Entrée des observations'!AG25="x",'Entrée des observations'!AH25="x",'Entrée des observations'!AI25="x",'Entrée des observations'!AJ25="x"),"X","")</f>
        <v/>
      </c>
      <c r="AA25" s="26">
        <f>'Entrée des observations'!T25</f>
        <v>0</v>
      </c>
    </row>
    <row r="26" spans="1:27" ht="21" customHeight="1">
      <c r="A26" s="13" t="s">
        <v>31</v>
      </c>
      <c r="B26" s="14"/>
      <c r="C26" s="14"/>
      <c r="D26" s="14"/>
      <c r="E26" s="14"/>
      <c r="F26" s="14"/>
      <c r="G26" s="14"/>
      <c r="H26" s="44">
        <f t="shared" si="0"/>
        <v>0</v>
      </c>
      <c r="I26" s="45"/>
      <c r="J26" s="45"/>
      <c r="K26" s="76"/>
      <c r="L26" s="52"/>
      <c r="M26" s="52"/>
      <c r="N26" s="52"/>
      <c r="O26" s="52"/>
      <c r="P26" s="46">
        <f t="shared" si="1"/>
        <v>0</v>
      </c>
      <c r="Q26" s="68" t="str">
        <f t="shared" si="2"/>
        <v/>
      </c>
      <c r="R26" s="68" t="str">
        <f>'Entrée des observations'!A26</f>
        <v>Elève-22</v>
      </c>
      <c r="S26" s="53" t="str">
        <f>IF(OR('Entrée des observations'!S26="x",'Entrée des observations'!T26&lt;&gt;"",'Entrée des observations'!U26="x"),"X","")</f>
        <v/>
      </c>
      <c r="T26" s="86" t="str">
        <f>IF('Entrée des observations'!V26="x","X","")</f>
        <v/>
      </c>
      <c r="U26" s="86" t="str">
        <f>IF('Entrée des observations'!W26="x","X","")</f>
        <v/>
      </c>
      <c r="V26" s="86" t="str">
        <f>IF(OR('Entrée des observations'!X26="x",'Entrée des observations'!Y26="x"),"X","")</f>
        <v/>
      </c>
      <c r="W26" s="86" t="str">
        <f>IF(OR('Entrée des observations'!Z26="x",'Entrée des observations'!AA26="x",'Entrée des observations'!AB26="x",'Entrée des observations'!AC26="x"),"X","")</f>
        <v/>
      </c>
      <c r="X26" s="86" t="str">
        <f>IF(OR('Entrée des observations'!AD26="x",'Entrée des observations'!AE26="x"),"X","")</f>
        <v/>
      </c>
      <c r="Y26" s="86" t="str">
        <f>IF('Entrée des observations'!AF26="x","X","")</f>
        <v/>
      </c>
      <c r="Z26" s="193" t="str">
        <f>IF(OR('Entrée des observations'!AG26="x",'Entrée des observations'!AH26="x",'Entrée des observations'!AI26="x",'Entrée des observations'!AJ26="x"),"X","")</f>
        <v/>
      </c>
      <c r="AA26" s="26">
        <f>'Entrée des observations'!T26</f>
        <v>0</v>
      </c>
    </row>
    <row r="27" spans="1:27" ht="21" customHeight="1">
      <c r="A27" s="13" t="s">
        <v>32</v>
      </c>
      <c r="B27" s="14"/>
      <c r="C27" s="14"/>
      <c r="D27" s="14"/>
      <c r="E27" s="14"/>
      <c r="F27" s="14"/>
      <c r="G27" s="14"/>
      <c r="H27" s="44">
        <f t="shared" si="0"/>
        <v>0</v>
      </c>
      <c r="I27" s="45"/>
      <c r="J27" s="45"/>
      <c r="K27" s="76"/>
      <c r="L27" s="52"/>
      <c r="M27" s="52"/>
      <c r="N27" s="52"/>
      <c r="O27" s="52"/>
      <c r="P27" s="46">
        <f t="shared" si="1"/>
        <v>0</v>
      </c>
      <c r="Q27" s="68" t="str">
        <f t="shared" si="2"/>
        <v/>
      </c>
      <c r="R27" s="68" t="str">
        <f>'Entrée des observations'!A27</f>
        <v>Elève-23</v>
      </c>
      <c r="S27" s="53" t="str">
        <f>IF(OR('Entrée des observations'!S27="x",'Entrée des observations'!T27&lt;&gt;"",'Entrée des observations'!U27="x"),"X","")</f>
        <v/>
      </c>
      <c r="T27" s="86" t="str">
        <f>IF('Entrée des observations'!V27="x","X","")</f>
        <v/>
      </c>
      <c r="U27" s="86" t="str">
        <f>IF('Entrée des observations'!W27="x","X","")</f>
        <v/>
      </c>
      <c r="V27" s="86" t="str">
        <f>IF(OR('Entrée des observations'!X27="x",'Entrée des observations'!Y27="x"),"X","")</f>
        <v/>
      </c>
      <c r="W27" s="86" t="str">
        <f>IF(OR('Entrée des observations'!Z27="x",'Entrée des observations'!AA27="x",'Entrée des observations'!AB27="x",'Entrée des observations'!AC27="x"),"X","")</f>
        <v/>
      </c>
      <c r="X27" s="86" t="str">
        <f>IF(OR('Entrée des observations'!AD27="x",'Entrée des observations'!AE27="x"),"X","")</f>
        <v/>
      </c>
      <c r="Y27" s="86" t="str">
        <f>IF('Entrée des observations'!AF27="x","X","")</f>
        <v/>
      </c>
      <c r="Z27" s="193" t="str">
        <f>IF(OR('Entrée des observations'!AG27="x",'Entrée des observations'!AH27="x",'Entrée des observations'!AI27="x",'Entrée des observations'!AJ27="x"),"X","")</f>
        <v/>
      </c>
      <c r="AA27" s="26">
        <f>'Entrée des observations'!T27</f>
        <v>0</v>
      </c>
    </row>
    <row r="28" spans="1:27" ht="21" customHeight="1">
      <c r="A28" s="13" t="s">
        <v>33</v>
      </c>
      <c r="B28" s="14"/>
      <c r="C28" s="14"/>
      <c r="D28" s="14"/>
      <c r="E28" s="14"/>
      <c r="F28" s="14"/>
      <c r="G28" s="14"/>
      <c r="H28" s="44">
        <f t="shared" si="0"/>
        <v>0</v>
      </c>
      <c r="I28" s="45"/>
      <c r="J28" s="45"/>
      <c r="K28" s="76"/>
      <c r="L28" s="52"/>
      <c r="M28" s="52"/>
      <c r="N28" s="52"/>
      <c r="O28" s="52"/>
      <c r="P28" s="46">
        <f t="shared" si="1"/>
        <v>0</v>
      </c>
      <c r="Q28" s="68" t="str">
        <f t="shared" si="2"/>
        <v/>
      </c>
      <c r="R28" s="68" t="str">
        <f>'Entrée des observations'!A28</f>
        <v>Elève-24</v>
      </c>
      <c r="S28" s="53" t="str">
        <f>IF(OR('Entrée des observations'!S28="x",'Entrée des observations'!T28&lt;&gt;"",'Entrée des observations'!U28="x"),"X","")</f>
        <v/>
      </c>
      <c r="T28" s="86" t="str">
        <f>IF('Entrée des observations'!V28="x","X","")</f>
        <v/>
      </c>
      <c r="U28" s="86" t="str">
        <f>IF('Entrée des observations'!W28="x","X","")</f>
        <v/>
      </c>
      <c r="V28" s="86" t="str">
        <f>IF(OR('Entrée des observations'!X28="x",'Entrée des observations'!Y28="x"),"X","")</f>
        <v/>
      </c>
      <c r="W28" s="86" t="str">
        <f>IF(OR('Entrée des observations'!Z28="x",'Entrée des observations'!AA28="x",'Entrée des observations'!AB28="x",'Entrée des observations'!AC28="x"),"X","")</f>
        <v/>
      </c>
      <c r="X28" s="86" t="str">
        <f>IF(OR('Entrée des observations'!AD28="x",'Entrée des observations'!AE28="x"),"X","")</f>
        <v/>
      </c>
      <c r="Y28" s="86" t="str">
        <f>IF('Entrée des observations'!AF28="x","X","")</f>
        <v/>
      </c>
      <c r="Z28" s="193" t="str">
        <f>IF(OR('Entrée des observations'!AG28="x",'Entrée des observations'!AH28="x",'Entrée des observations'!AI28="x",'Entrée des observations'!AJ28="x"),"X","")</f>
        <v/>
      </c>
      <c r="AA28" s="26">
        <f>'Entrée des observations'!T28</f>
        <v>0</v>
      </c>
    </row>
    <row r="29" spans="1:27" ht="21" customHeight="1">
      <c r="A29" s="13" t="s">
        <v>34</v>
      </c>
      <c r="B29" s="14"/>
      <c r="C29" s="14"/>
      <c r="D29" s="14"/>
      <c r="E29" s="14"/>
      <c r="F29" s="14"/>
      <c r="G29" s="14"/>
      <c r="H29" s="44">
        <f t="shared" si="0"/>
        <v>0</v>
      </c>
      <c r="I29" s="45"/>
      <c r="J29" s="45"/>
      <c r="K29" s="76"/>
      <c r="L29" s="52"/>
      <c r="M29" s="52"/>
      <c r="N29" s="52"/>
      <c r="O29" s="52"/>
      <c r="P29" s="46">
        <f t="shared" si="1"/>
        <v>0</v>
      </c>
      <c r="Q29" s="68" t="str">
        <f t="shared" si="2"/>
        <v/>
      </c>
      <c r="R29" s="68" t="str">
        <f>'Entrée des observations'!A29</f>
        <v>Elève-25</v>
      </c>
      <c r="S29" s="53" t="str">
        <f>IF(OR('Entrée des observations'!S29="x",'Entrée des observations'!T29&lt;&gt;"",'Entrée des observations'!U29="x"),"X","")</f>
        <v/>
      </c>
      <c r="T29" s="86" t="str">
        <f>IF('Entrée des observations'!V29="x","X","")</f>
        <v/>
      </c>
      <c r="U29" s="86" t="str">
        <f>IF('Entrée des observations'!W29="x","X","")</f>
        <v/>
      </c>
      <c r="V29" s="86" t="str">
        <f>IF(OR('Entrée des observations'!X29="x",'Entrée des observations'!Y29="x"),"X","")</f>
        <v/>
      </c>
      <c r="W29" s="86" t="str">
        <f>IF(OR('Entrée des observations'!Z29="x",'Entrée des observations'!AA29="x",'Entrée des observations'!AB29="x",'Entrée des observations'!AC29="x"),"X","")</f>
        <v/>
      </c>
      <c r="X29" s="86" t="str">
        <f>IF(OR('Entrée des observations'!AD29="x",'Entrée des observations'!AE29="x"),"X","")</f>
        <v/>
      </c>
      <c r="Y29" s="86" t="str">
        <f>IF('Entrée des observations'!AF29="x","X","")</f>
        <v/>
      </c>
      <c r="Z29" s="193" t="str">
        <f>IF(OR('Entrée des observations'!AG29="x",'Entrée des observations'!AH29="x",'Entrée des observations'!AI29="x",'Entrée des observations'!AJ29="x"),"X","")</f>
        <v/>
      </c>
      <c r="AA29" s="26">
        <f>'Entrée des observations'!T29</f>
        <v>0</v>
      </c>
    </row>
    <row r="30" spans="1:27" ht="21" customHeight="1">
      <c r="A30" s="13" t="s">
        <v>35</v>
      </c>
      <c r="B30" s="14"/>
      <c r="C30" s="14"/>
      <c r="D30" s="14"/>
      <c r="E30" s="14"/>
      <c r="F30" s="14"/>
      <c r="G30" s="14"/>
      <c r="H30" s="44">
        <f t="shared" si="0"/>
        <v>0</v>
      </c>
      <c r="I30" s="45"/>
      <c r="J30" s="45"/>
      <c r="K30" s="76"/>
      <c r="L30" s="52"/>
      <c r="M30" s="52"/>
      <c r="N30" s="52"/>
      <c r="O30" s="52"/>
      <c r="P30" s="46">
        <f t="shared" si="1"/>
        <v>0</v>
      </c>
      <c r="Q30" s="68" t="str">
        <f t="shared" si="2"/>
        <v/>
      </c>
      <c r="R30" s="68" t="str">
        <f>'Entrée des observations'!A30</f>
        <v>Elève-26</v>
      </c>
      <c r="S30" s="53" t="str">
        <f>IF(OR('Entrée des observations'!S30="x",'Entrée des observations'!T30&lt;&gt;"",'Entrée des observations'!U30="x"),"X","")</f>
        <v/>
      </c>
      <c r="T30" s="86" t="str">
        <f>IF('Entrée des observations'!V30="x","X","")</f>
        <v/>
      </c>
      <c r="U30" s="86" t="str">
        <f>IF('Entrée des observations'!W30="x","X","")</f>
        <v/>
      </c>
      <c r="V30" s="86" t="str">
        <f>IF(OR('Entrée des observations'!X30="x",'Entrée des observations'!Y30="x"),"X","")</f>
        <v/>
      </c>
      <c r="W30" s="86" t="str">
        <f>IF(OR('Entrée des observations'!Z30="x",'Entrée des observations'!AA30="x",'Entrée des observations'!AB30="x",'Entrée des observations'!AC30="x"),"X","")</f>
        <v/>
      </c>
      <c r="X30" s="86" t="str">
        <f>IF(OR('Entrée des observations'!AD30="x",'Entrée des observations'!AE30="x"),"X","")</f>
        <v/>
      </c>
      <c r="Y30" s="86" t="str">
        <f>IF('Entrée des observations'!AF30="x","X","")</f>
        <v/>
      </c>
      <c r="Z30" s="193" t="str">
        <f>IF(OR('Entrée des observations'!AG30="x",'Entrée des observations'!AH30="x",'Entrée des observations'!AI30="x",'Entrée des observations'!AJ30="x"),"X","")</f>
        <v/>
      </c>
      <c r="AA30" s="26">
        <f>'Entrée des observations'!T30</f>
        <v>0</v>
      </c>
    </row>
    <row r="31" spans="1:27" ht="21" customHeight="1">
      <c r="A31" s="13" t="s">
        <v>36</v>
      </c>
      <c r="B31" s="14"/>
      <c r="C31" s="14"/>
      <c r="D31" s="14"/>
      <c r="E31" s="14"/>
      <c r="F31" s="14"/>
      <c r="G31" s="14"/>
      <c r="H31" s="44">
        <f t="shared" si="0"/>
        <v>0</v>
      </c>
      <c r="I31" s="45"/>
      <c r="J31" s="45"/>
      <c r="K31" s="76"/>
      <c r="L31" s="52"/>
      <c r="M31" s="52"/>
      <c r="N31" s="52"/>
      <c r="O31" s="52"/>
      <c r="P31" s="46">
        <f t="shared" si="1"/>
        <v>0</v>
      </c>
      <c r="Q31" s="68" t="str">
        <f t="shared" si="2"/>
        <v/>
      </c>
      <c r="R31" s="68" t="str">
        <f>'Entrée des observations'!A31</f>
        <v>Elève-27</v>
      </c>
      <c r="S31" s="53" t="str">
        <f>IF(OR('Entrée des observations'!S31="x",'Entrée des observations'!T31&lt;&gt;"",'Entrée des observations'!U31="x"),"X","")</f>
        <v/>
      </c>
      <c r="T31" s="86" t="str">
        <f>IF('Entrée des observations'!V31="x","X","")</f>
        <v/>
      </c>
      <c r="U31" s="86" t="str">
        <f>IF('Entrée des observations'!W31="x","X","")</f>
        <v/>
      </c>
      <c r="V31" s="86" t="str">
        <f>IF(OR('Entrée des observations'!X31="x",'Entrée des observations'!Y31="x"),"X","")</f>
        <v/>
      </c>
      <c r="W31" s="86" t="str">
        <f>IF(OR('Entrée des observations'!Z31="x",'Entrée des observations'!AA31="x",'Entrée des observations'!AB31="x",'Entrée des observations'!AC31="x"),"X","")</f>
        <v/>
      </c>
      <c r="X31" s="86" t="str">
        <f>IF(OR('Entrée des observations'!AD31="x",'Entrée des observations'!AE31="x"),"X","")</f>
        <v/>
      </c>
      <c r="Y31" s="86" t="str">
        <f>IF('Entrée des observations'!AF31="x","X","")</f>
        <v/>
      </c>
      <c r="Z31" s="193" t="str">
        <f>IF(OR('Entrée des observations'!AG31="x",'Entrée des observations'!AH31="x",'Entrée des observations'!AI31="x",'Entrée des observations'!AJ31="x"),"X","")</f>
        <v/>
      </c>
      <c r="AA31" s="26">
        <f>'Entrée des observations'!T31</f>
        <v>0</v>
      </c>
    </row>
    <row r="32" spans="1:27" ht="21" customHeight="1">
      <c r="A32" s="13" t="s">
        <v>37</v>
      </c>
      <c r="B32" s="14"/>
      <c r="C32" s="14"/>
      <c r="D32" s="14"/>
      <c r="E32" s="14"/>
      <c r="F32" s="14"/>
      <c r="G32" s="14"/>
      <c r="H32" s="44">
        <f t="shared" si="0"/>
        <v>0</v>
      </c>
      <c r="I32" s="45"/>
      <c r="J32" s="45"/>
      <c r="K32" s="76"/>
      <c r="L32" s="52"/>
      <c r="M32" s="52"/>
      <c r="N32" s="52"/>
      <c r="O32" s="52"/>
      <c r="P32" s="46">
        <f t="shared" si="1"/>
        <v>0</v>
      </c>
      <c r="Q32" s="68" t="str">
        <f t="shared" si="2"/>
        <v/>
      </c>
      <c r="R32" s="68" t="str">
        <f>'Entrée des observations'!A32</f>
        <v>Elève-28</v>
      </c>
      <c r="S32" s="53" t="str">
        <f>IF(OR('Entrée des observations'!S32="x",'Entrée des observations'!T32&lt;&gt;"",'Entrée des observations'!U32="x"),"X","")</f>
        <v/>
      </c>
      <c r="T32" s="86" t="str">
        <f>IF('Entrée des observations'!V32="x","X","")</f>
        <v/>
      </c>
      <c r="U32" s="86" t="str">
        <f>IF('Entrée des observations'!W32="x","X","")</f>
        <v/>
      </c>
      <c r="V32" s="86" t="str">
        <f>IF(OR('Entrée des observations'!X32="x",'Entrée des observations'!Y32="x"),"X","")</f>
        <v/>
      </c>
      <c r="W32" s="86" t="str">
        <f>IF(OR('Entrée des observations'!Z32="x",'Entrée des observations'!AA32="x",'Entrée des observations'!AB32="x",'Entrée des observations'!AC32="x"),"X","")</f>
        <v/>
      </c>
      <c r="X32" s="86" t="str">
        <f>IF(OR('Entrée des observations'!AD32="x",'Entrée des observations'!AE32="x"),"X","")</f>
        <v/>
      </c>
      <c r="Y32" s="86" t="str">
        <f>IF('Entrée des observations'!AF32="x","X","")</f>
        <v/>
      </c>
      <c r="Z32" s="193" t="str">
        <f>IF(OR('Entrée des observations'!AG32="x",'Entrée des observations'!AH32="x",'Entrée des observations'!AI32="x",'Entrée des observations'!AJ32="x"),"X","")</f>
        <v/>
      </c>
      <c r="AA32" s="26">
        <f>'Entrée des observations'!T32</f>
        <v>0</v>
      </c>
    </row>
    <row r="33" spans="1:27" ht="15.75" customHeight="1">
      <c r="A33" s="13" t="s">
        <v>38</v>
      </c>
      <c r="B33" s="14"/>
      <c r="C33" s="14"/>
      <c r="D33" s="14"/>
      <c r="E33" s="14"/>
      <c r="F33" s="14"/>
      <c r="G33" s="14"/>
      <c r="H33" s="44">
        <f t="shared" si="0"/>
        <v>0</v>
      </c>
      <c r="I33" s="45"/>
      <c r="J33" s="45"/>
      <c r="K33" s="76"/>
      <c r="L33" s="52"/>
      <c r="M33" s="52"/>
      <c r="N33" s="52"/>
      <c r="O33" s="52"/>
      <c r="P33" s="46">
        <f t="shared" si="1"/>
        <v>0</v>
      </c>
      <c r="Q33" s="68" t="str">
        <f t="shared" si="2"/>
        <v/>
      </c>
      <c r="R33" s="68" t="str">
        <f>'Entrée des observations'!A33</f>
        <v>Elève-29</v>
      </c>
      <c r="S33" s="53" t="str">
        <f>IF(OR('Entrée des observations'!S33="x",'Entrée des observations'!T33&lt;&gt;"",'Entrée des observations'!U33="x"),"X","")</f>
        <v/>
      </c>
      <c r="T33" s="86" t="str">
        <f>IF('Entrée des observations'!V33="x","X","")</f>
        <v/>
      </c>
      <c r="U33" s="86" t="str">
        <f>IF('Entrée des observations'!W33="x","X","")</f>
        <v/>
      </c>
      <c r="V33" s="86" t="str">
        <f>IF(OR('Entrée des observations'!X33="x",'Entrée des observations'!Y33="x"),"X","")</f>
        <v/>
      </c>
      <c r="W33" s="86" t="str">
        <f>IF(OR('Entrée des observations'!Z33="x",'Entrée des observations'!AA33="x",'Entrée des observations'!AB33="x",'Entrée des observations'!AC33="x"),"X","")</f>
        <v/>
      </c>
      <c r="X33" s="86" t="str">
        <f>IF(OR('Entrée des observations'!AD33="x",'Entrée des observations'!AE33="x"),"X","")</f>
        <v/>
      </c>
      <c r="Y33" s="86" t="str">
        <f>IF('Entrée des observations'!AF33="x","X","")</f>
        <v/>
      </c>
      <c r="Z33" s="193" t="str">
        <f>IF(OR('Entrée des observations'!AG33="x",'Entrée des observations'!AH33="x",'Entrée des observations'!AI33="x",'Entrée des observations'!AJ33="x"),"X","")</f>
        <v/>
      </c>
      <c r="AA33" s="26">
        <f>'Entrée des observations'!T33</f>
        <v>0</v>
      </c>
    </row>
    <row r="34" spans="1:27" ht="15.75" customHeight="1">
      <c r="A34" s="13" t="s">
        <v>39</v>
      </c>
      <c r="B34" s="14"/>
      <c r="C34" s="14"/>
      <c r="D34" s="14"/>
      <c r="E34" s="14"/>
      <c r="F34" s="14"/>
      <c r="G34" s="14"/>
      <c r="H34" s="44">
        <f t="shared" si="0"/>
        <v>0</v>
      </c>
      <c r="I34" s="45"/>
      <c r="J34" s="45"/>
      <c r="K34" s="76"/>
      <c r="L34" s="52"/>
      <c r="M34" s="52"/>
      <c r="N34" s="52"/>
      <c r="O34" s="52"/>
      <c r="P34" s="46">
        <f t="shared" si="1"/>
        <v>0</v>
      </c>
      <c r="Q34" s="68" t="str">
        <f t="shared" si="2"/>
        <v/>
      </c>
      <c r="R34" s="68" t="str">
        <f>'Entrée des observations'!A34</f>
        <v>Edouard Bracame</v>
      </c>
      <c r="S34" s="53" t="str">
        <f>IF(OR('Entrée des observations'!S34="x",'Entrée des observations'!T34&lt;&gt;"",'Entrée des observations'!U34="x"),"X","")</f>
        <v/>
      </c>
      <c r="T34" s="86" t="str">
        <f>IF('Entrée des observations'!V34="x","X","")</f>
        <v/>
      </c>
      <c r="U34" s="86" t="str">
        <f>IF('Entrée des observations'!W34="x","X","")</f>
        <v/>
      </c>
      <c r="V34" s="86" t="str">
        <f>IF(OR('Entrée des observations'!X34="x",'Entrée des observations'!Y34="x"),"X","")</f>
        <v/>
      </c>
      <c r="W34" s="86" t="str">
        <f>IF(OR('Entrée des observations'!Z34="x",'Entrée des observations'!AA34="x",'Entrée des observations'!AB34="x",'Entrée des observations'!AC34="x"),"X","")</f>
        <v/>
      </c>
      <c r="X34" s="86" t="str">
        <f>IF(OR('Entrée des observations'!AD34="x",'Entrée des observations'!AE34="x"),"X","")</f>
        <v/>
      </c>
      <c r="Y34" s="86" t="str">
        <f>IF('Entrée des observations'!AF34="x","X","")</f>
        <v/>
      </c>
      <c r="Z34" s="193" t="str">
        <f>IF(OR('Entrée des observations'!AG34="x",'Entrée des observations'!AH34="x",'Entrée des observations'!AI34="x",'Entrée des observations'!AJ34="x"),"X","")</f>
        <v/>
      </c>
      <c r="AA34" s="26">
        <f>'Entrée des observations'!T34</f>
        <v>0</v>
      </c>
    </row>
    <row r="35" spans="1:27" ht="15.75" customHeight="1">
      <c r="A35" s="5"/>
      <c r="B35" s="40"/>
      <c r="C35" s="40"/>
      <c r="D35" s="40"/>
      <c r="E35" s="40"/>
      <c r="F35" s="40"/>
      <c r="G35" s="40"/>
      <c r="H35" s="41"/>
      <c r="I35" s="41"/>
      <c r="J35" s="41"/>
      <c r="K35" s="70"/>
      <c r="L35" s="42"/>
      <c r="M35" s="42"/>
      <c r="N35" s="42"/>
      <c r="O35" s="42"/>
      <c r="P35" s="43"/>
      <c r="Q35" s="62"/>
      <c r="R35" s="62"/>
      <c r="S35" s="41"/>
      <c r="T35" s="41"/>
      <c r="U35" s="41"/>
      <c r="V35" s="77"/>
      <c r="W35" s="77"/>
      <c r="X35" s="77"/>
      <c r="Y35" s="77"/>
    </row>
    <row r="36" spans="1:27" ht="15.75" customHeight="1">
      <c r="A36" s="5"/>
      <c r="B36" s="6"/>
      <c r="C36" s="6"/>
      <c r="D36" s="6"/>
      <c r="E36" s="6"/>
      <c r="F36" s="6"/>
      <c r="G36" s="6"/>
      <c r="H36" s="5"/>
      <c r="I36" s="5"/>
      <c r="J36" s="5"/>
      <c r="K36" s="69"/>
      <c r="L36" s="27"/>
      <c r="M36" s="27"/>
      <c r="N36" s="27"/>
      <c r="O36" s="27"/>
      <c r="P36" s="28"/>
      <c r="Q36" s="63"/>
      <c r="R36" s="63"/>
      <c r="S36" s="5"/>
      <c r="T36" s="5"/>
      <c r="U36" s="5"/>
      <c r="V36" s="79"/>
      <c r="W36" s="79"/>
      <c r="X36" s="79"/>
      <c r="Y36" s="79"/>
    </row>
    <row r="37" spans="1:27" ht="15.75" customHeight="1">
      <c r="A37" s="5"/>
      <c r="B37" s="6"/>
      <c r="C37" s="6"/>
      <c r="D37" s="6"/>
      <c r="E37" s="6"/>
      <c r="F37" s="6"/>
      <c r="G37" s="6"/>
      <c r="H37" s="5"/>
      <c r="I37" s="5"/>
      <c r="J37" s="5"/>
      <c r="K37" s="69"/>
      <c r="L37" s="27"/>
      <c r="M37" s="27"/>
      <c r="N37" s="27"/>
      <c r="O37" s="27"/>
      <c r="P37" s="28"/>
      <c r="Q37" s="63"/>
      <c r="R37" s="63"/>
      <c r="S37" s="5"/>
      <c r="T37" s="5"/>
      <c r="U37" s="5"/>
      <c r="V37" s="79"/>
      <c r="W37" s="79"/>
      <c r="X37" s="79"/>
      <c r="Y37" s="79"/>
    </row>
    <row r="38" spans="1:27" ht="15.75" customHeight="1">
      <c r="A38" s="5"/>
      <c r="B38" s="6"/>
      <c r="C38" s="6"/>
      <c r="D38" s="6"/>
      <c r="E38" s="6"/>
      <c r="F38" s="6"/>
      <c r="G38" s="6"/>
      <c r="H38" s="5"/>
      <c r="I38" s="5"/>
      <c r="J38" s="5"/>
      <c r="K38" s="69"/>
      <c r="L38" s="27"/>
      <c r="M38" s="27"/>
      <c r="N38" s="27"/>
      <c r="O38" s="27"/>
      <c r="P38" s="28"/>
      <c r="Q38" s="63"/>
      <c r="R38" s="63"/>
      <c r="S38" s="5"/>
      <c r="T38" s="5"/>
      <c r="U38" s="5"/>
      <c r="V38" s="79"/>
      <c r="W38" s="79"/>
      <c r="X38" s="79"/>
      <c r="Y38" s="79"/>
    </row>
    <row r="39" spans="1:27" ht="15.75" customHeight="1">
      <c r="A39" s="5"/>
      <c r="B39" s="6"/>
      <c r="C39" s="6"/>
      <c r="D39" s="6"/>
      <c r="E39" s="6"/>
      <c r="F39" s="6"/>
      <c r="G39" s="6"/>
      <c r="H39" s="5"/>
      <c r="I39" s="5"/>
      <c r="J39" s="5"/>
      <c r="K39" s="69"/>
      <c r="L39" s="27"/>
      <c r="M39" s="27"/>
      <c r="N39" s="27"/>
      <c r="O39" s="27"/>
      <c r="P39" s="28"/>
      <c r="Q39" s="63"/>
      <c r="R39" s="63"/>
      <c r="S39" s="5"/>
      <c r="T39" s="5"/>
      <c r="U39" s="5"/>
      <c r="V39" s="79"/>
      <c r="W39" s="79"/>
      <c r="X39" s="79"/>
      <c r="Y39" s="79"/>
    </row>
    <row r="40" spans="1:27" ht="15.75" customHeight="1">
      <c r="A40" s="5"/>
      <c r="B40" s="6"/>
      <c r="C40" s="6"/>
      <c r="D40" s="6"/>
      <c r="E40" s="6"/>
      <c r="F40" s="6"/>
      <c r="G40" s="6"/>
      <c r="H40" s="5"/>
      <c r="I40" s="5"/>
      <c r="J40" s="5"/>
      <c r="K40" s="69"/>
      <c r="L40" s="27"/>
      <c r="M40" s="27"/>
      <c r="N40" s="27"/>
      <c r="O40" s="27"/>
      <c r="P40" s="28"/>
      <c r="Q40" s="63"/>
      <c r="R40" s="63"/>
      <c r="S40" s="5"/>
      <c r="T40" s="5"/>
      <c r="U40" s="5"/>
      <c r="V40" s="79"/>
      <c r="W40" s="79"/>
      <c r="X40" s="79"/>
      <c r="Y40" s="79"/>
    </row>
    <row r="41" spans="1:27" ht="15.75" customHeight="1">
      <c r="A41" s="5"/>
      <c r="B41" s="6"/>
      <c r="C41" s="6"/>
      <c r="D41" s="6"/>
      <c r="E41" s="6"/>
      <c r="F41" s="6"/>
      <c r="G41" s="6"/>
      <c r="H41" s="5"/>
      <c r="I41" s="5"/>
      <c r="J41" s="5"/>
      <c r="K41" s="69"/>
      <c r="L41" s="27"/>
      <c r="M41" s="27"/>
      <c r="N41" s="27"/>
      <c r="O41" s="27"/>
      <c r="P41" s="28"/>
      <c r="Q41" s="63"/>
      <c r="R41" s="63"/>
      <c r="S41" s="5"/>
      <c r="T41" s="5"/>
      <c r="U41" s="5"/>
      <c r="V41" s="79"/>
      <c r="W41" s="79"/>
      <c r="X41" s="79"/>
      <c r="Y41" s="79"/>
    </row>
    <row r="42" spans="1:27" ht="15.75" customHeight="1">
      <c r="A42" s="5"/>
      <c r="B42" s="6"/>
      <c r="C42" s="6"/>
      <c r="D42" s="6"/>
      <c r="E42" s="6"/>
      <c r="F42" s="6"/>
      <c r="G42" s="6"/>
      <c r="H42" s="5"/>
      <c r="I42" s="5"/>
      <c r="J42" s="5"/>
      <c r="K42" s="69"/>
      <c r="L42" s="27"/>
      <c r="M42" s="27"/>
      <c r="N42" s="27"/>
      <c r="O42" s="27"/>
      <c r="P42" s="28"/>
      <c r="Q42" s="63"/>
      <c r="R42" s="63"/>
      <c r="S42" s="5"/>
      <c r="T42" s="5"/>
      <c r="U42" s="5"/>
      <c r="V42" s="79"/>
      <c r="W42" s="79"/>
      <c r="X42" s="79"/>
      <c r="Y42" s="79"/>
    </row>
    <row r="43" spans="1:27" ht="15.75" customHeight="1">
      <c r="A43" s="5"/>
      <c r="B43" s="6"/>
      <c r="C43" s="6"/>
      <c r="D43" s="6"/>
      <c r="E43" s="6"/>
      <c r="F43" s="6"/>
      <c r="G43" s="6"/>
      <c r="H43" s="5"/>
      <c r="I43" s="5"/>
      <c r="J43" s="5"/>
      <c r="K43" s="69"/>
      <c r="L43" s="27"/>
      <c r="M43" s="27"/>
      <c r="N43" s="27"/>
      <c r="O43" s="27"/>
      <c r="P43" s="28"/>
      <c r="Q43" s="63"/>
      <c r="R43" s="63"/>
      <c r="S43" s="5"/>
      <c r="T43" s="5"/>
      <c r="U43" s="5"/>
      <c r="V43" s="79"/>
      <c r="W43" s="79"/>
      <c r="X43" s="79"/>
      <c r="Y43" s="79"/>
    </row>
    <row r="44" spans="1:27" ht="15.75" customHeight="1">
      <c r="A44" s="5"/>
      <c r="B44" s="6"/>
      <c r="C44" s="6"/>
      <c r="D44" s="6"/>
      <c r="E44" s="6"/>
      <c r="F44" s="6"/>
      <c r="G44" s="6"/>
      <c r="H44" s="5"/>
      <c r="I44" s="5"/>
      <c r="J44" s="5"/>
      <c r="K44" s="69"/>
      <c r="L44" s="27"/>
      <c r="M44" s="27"/>
      <c r="N44" s="27"/>
      <c r="O44" s="27"/>
      <c r="P44" s="28"/>
      <c r="Q44" s="63"/>
      <c r="R44" s="63"/>
      <c r="S44" s="5"/>
      <c r="T44" s="5"/>
      <c r="U44" s="5"/>
      <c r="V44" s="79"/>
      <c r="W44" s="79"/>
      <c r="X44" s="79"/>
      <c r="Y44" s="79"/>
    </row>
    <row r="45" spans="1:27" ht="15.75" customHeight="1">
      <c r="A45" s="5"/>
      <c r="B45" s="6"/>
      <c r="C45" s="6"/>
      <c r="D45" s="6"/>
      <c r="E45" s="6"/>
      <c r="F45" s="6"/>
      <c r="G45" s="6"/>
      <c r="H45" s="5"/>
      <c r="I45" s="5"/>
      <c r="J45" s="5"/>
      <c r="K45" s="69"/>
      <c r="L45" s="27"/>
      <c r="M45" s="27"/>
      <c r="N45" s="27"/>
      <c r="O45" s="27"/>
      <c r="P45" s="28"/>
      <c r="Q45" s="63"/>
      <c r="R45" s="63"/>
      <c r="S45" s="5"/>
      <c r="T45" s="5"/>
      <c r="U45" s="5"/>
      <c r="V45" s="79"/>
      <c r="W45" s="79"/>
      <c r="X45" s="79"/>
      <c r="Y45" s="79"/>
    </row>
    <row r="46" spans="1:27" ht="15.75" customHeight="1">
      <c r="A46" s="5"/>
      <c r="B46" s="6"/>
      <c r="C46" s="6"/>
      <c r="D46" s="6"/>
      <c r="E46" s="6"/>
      <c r="F46" s="6"/>
      <c r="G46" s="6"/>
      <c r="H46" s="5"/>
      <c r="I46" s="5"/>
      <c r="J46" s="5"/>
      <c r="K46" s="69"/>
      <c r="L46" s="27"/>
      <c r="M46" s="27"/>
      <c r="N46" s="27"/>
      <c r="O46" s="27"/>
      <c r="P46" s="28"/>
      <c r="Q46" s="63"/>
      <c r="R46" s="63"/>
      <c r="S46" s="5"/>
      <c r="T46" s="5"/>
      <c r="U46" s="5"/>
      <c r="V46" s="79"/>
      <c r="W46" s="79"/>
      <c r="X46" s="79"/>
      <c r="Y46" s="79"/>
    </row>
    <row r="47" spans="1:27" ht="15.75" customHeight="1">
      <c r="A47" s="5"/>
      <c r="B47" s="6"/>
      <c r="C47" s="6"/>
      <c r="D47" s="6"/>
      <c r="E47" s="6"/>
      <c r="F47" s="6"/>
      <c r="G47" s="6"/>
      <c r="H47" s="5"/>
      <c r="I47" s="5"/>
      <c r="J47" s="5"/>
      <c r="K47" s="69"/>
      <c r="L47" s="27"/>
      <c r="M47" s="27"/>
      <c r="N47" s="27"/>
      <c r="O47" s="27"/>
      <c r="P47" s="28"/>
      <c r="Q47" s="63"/>
      <c r="R47" s="63"/>
      <c r="S47" s="5"/>
      <c r="T47" s="5"/>
      <c r="U47" s="5"/>
      <c r="V47" s="79"/>
      <c r="W47" s="79"/>
      <c r="X47" s="79"/>
      <c r="Y47" s="79"/>
    </row>
    <row r="48" spans="1:27" ht="15.75" customHeight="1">
      <c r="A48" s="5"/>
      <c r="B48" s="6"/>
      <c r="C48" s="6"/>
      <c r="D48" s="6"/>
      <c r="E48" s="6"/>
      <c r="F48" s="6"/>
      <c r="G48" s="6"/>
      <c r="H48" s="5"/>
      <c r="I48" s="5"/>
      <c r="J48" s="5"/>
      <c r="K48" s="69"/>
      <c r="L48" s="27"/>
      <c r="M48" s="27"/>
      <c r="N48" s="27"/>
      <c r="O48" s="27"/>
      <c r="P48" s="28"/>
      <c r="Q48" s="63"/>
      <c r="R48" s="63"/>
      <c r="S48" s="5"/>
      <c r="T48" s="5"/>
      <c r="U48" s="5"/>
      <c r="V48" s="79"/>
      <c r="W48" s="79"/>
      <c r="X48" s="79"/>
      <c r="Y48" s="79"/>
    </row>
    <row r="49" spans="1:25" ht="15.75" customHeight="1">
      <c r="A49" s="5"/>
      <c r="B49" s="6"/>
      <c r="C49" s="6"/>
      <c r="D49" s="6"/>
      <c r="E49" s="6"/>
      <c r="F49" s="6"/>
      <c r="G49" s="6"/>
      <c r="H49" s="5"/>
      <c r="I49" s="5"/>
      <c r="J49" s="5"/>
      <c r="K49" s="69"/>
      <c r="L49" s="27"/>
      <c r="M49" s="27"/>
      <c r="N49" s="27"/>
      <c r="O49" s="27"/>
      <c r="P49" s="28"/>
      <c r="Q49" s="63"/>
      <c r="R49" s="63"/>
      <c r="S49" s="5"/>
      <c r="T49" s="5"/>
      <c r="U49" s="5"/>
      <c r="V49" s="79"/>
      <c r="W49" s="79"/>
      <c r="X49" s="79"/>
      <c r="Y49" s="79"/>
    </row>
    <row r="50" spans="1:25" ht="15.75" customHeight="1">
      <c r="A50" s="5"/>
      <c r="B50" s="6"/>
      <c r="C50" s="6"/>
      <c r="D50" s="6"/>
      <c r="E50" s="6"/>
      <c r="F50" s="6"/>
      <c r="G50" s="6"/>
      <c r="H50" s="5"/>
      <c r="I50" s="5"/>
      <c r="J50" s="5"/>
      <c r="K50" s="69"/>
      <c r="L50" s="27"/>
      <c r="M50" s="27"/>
      <c r="N50" s="27"/>
      <c r="O50" s="27"/>
      <c r="P50" s="28"/>
      <c r="Q50" s="63"/>
      <c r="R50" s="63"/>
      <c r="S50" s="5"/>
      <c r="T50" s="5"/>
      <c r="U50" s="5"/>
      <c r="V50" s="79"/>
      <c r="W50" s="79"/>
      <c r="X50" s="79"/>
      <c r="Y50" s="79"/>
    </row>
    <row r="51" spans="1:25" ht="15.75" customHeight="1">
      <c r="A51" s="5"/>
      <c r="B51" s="6"/>
      <c r="C51" s="6"/>
      <c r="D51" s="6"/>
      <c r="E51" s="6"/>
      <c r="F51" s="6"/>
      <c r="G51" s="6"/>
      <c r="H51" s="5"/>
      <c r="I51" s="5"/>
      <c r="J51" s="5"/>
      <c r="K51" s="69"/>
      <c r="L51" s="27"/>
      <c r="M51" s="27"/>
      <c r="N51" s="27"/>
      <c r="O51" s="27"/>
      <c r="P51" s="28"/>
      <c r="Q51" s="63"/>
      <c r="R51" s="63"/>
      <c r="S51" s="5"/>
      <c r="T51" s="5"/>
      <c r="U51" s="5"/>
      <c r="V51" s="79"/>
      <c r="W51" s="79"/>
      <c r="X51" s="79"/>
      <c r="Y51" s="79"/>
    </row>
    <row r="52" spans="1:25" ht="15.75" customHeight="1">
      <c r="A52" s="5"/>
      <c r="B52" s="6"/>
      <c r="C52" s="6"/>
      <c r="D52" s="6"/>
      <c r="E52" s="6"/>
      <c r="F52" s="6"/>
      <c r="G52" s="6"/>
      <c r="H52" s="5"/>
      <c r="I52" s="5"/>
      <c r="J52" s="5"/>
      <c r="K52" s="69"/>
      <c r="L52" s="27"/>
      <c r="M52" s="27"/>
      <c r="N52" s="27"/>
      <c r="O52" s="27"/>
      <c r="P52" s="28"/>
      <c r="Q52" s="63"/>
      <c r="R52" s="63"/>
      <c r="S52" s="5"/>
      <c r="T52" s="5"/>
      <c r="U52" s="5"/>
      <c r="V52" s="79"/>
      <c r="W52" s="79"/>
      <c r="X52" s="79"/>
      <c r="Y52" s="79"/>
    </row>
    <row r="53" spans="1:25" ht="15.75" customHeight="1">
      <c r="A53" s="5"/>
      <c r="B53" s="6"/>
      <c r="C53" s="6"/>
      <c r="D53" s="6"/>
      <c r="E53" s="6"/>
      <c r="F53" s="6"/>
      <c r="G53" s="6"/>
      <c r="H53" s="5"/>
      <c r="I53" s="5"/>
      <c r="J53" s="5"/>
      <c r="K53" s="69"/>
      <c r="L53" s="27"/>
      <c r="M53" s="27"/>
      <c r="N53" s="27"/>
      <c r="O53" s="27"/>
      <c r="P53" s="28"/>
      <c r="Q53" s="63"/>
      <c r="R53" s="63"/>
      <c r="S53" s="5"/>
      <c r="T53" s="5"/>
      <c r="U53" s="5"/>
      <c r="V53" s="79"/>
      <c r="W53" s="79"/>
      <c r="X53" s="79"/>
      <c r="Y53" s="79"/>
    </row>
    <row r="54" spans="1:25" ht="15.75" customHeight="1">
      <c r="A54" s="5"/>
      <c r="B54" s="6"/>
      <c r="C54" s="6"/>
      <c r="D54" s="6"/>
      <c r="E54" s="6"/>
      <c r="F54" s="6"/>
      <c r="G54" s="6"/>
      <c r="H54" s="5"/>
      <c r="I54" s="5"/>
      <c r="J54" s="5"/>
      <c r="K54" s="69"/>
      <c r="L54" s="27"/>
      <c r="M54" s="27"/>
      <c r="N54" s="27"/>
      <c r="O54" s="27"/>
      <c r="P54" s="28"/>
      <c r="Q54" s="63"/>
      <c r="R54" s="63"/>
      <c r="S54" s="5"/>
      <c r="T54" s="5"/>
      <c r="U54" s="5"/>
      <c r="V54" s="79"/>
      <c r="W54" s="79"/>
      <c r="X54" s="79"/>
      <c r="Y54" s="79"/>
    </row>
    <row r="55" spans="1:25" ht="15.75" customHeight="1">
      <c r="A55" s="5"/>
      <c r="B55" s="6"/>
      <c r="C55" s="6"/>
      <c r="D55" s="6"/>
      <c r="E55" s="6"/>
      <c r="F55" s="6"/>
      <c r="G55" s="6"/>
      <c r="H55" s="5"/>
      <c r="I55" s="5"/>
      <c r="J55" s="5"/>
      <c r="K55" s="69"/>
      <c r="L55" s="27"/>
      <c r="M55" s="27"/>
      <c r="N55" s="27"/>
      <c r="O55" s="27"/>
      <c r="P55" s="28"/>
      <c r="Q55" s="63"/>
      <c r="R55" s="63"/>
      <c r="S55" s="5"/>
      <c r="T55" s="5"/>
      <c r="U55" s="5"/>
      <c r="V55" s="79"/>
      <c r="W55" s="79"/>
      <c r="X55" s="79"/>
      <c r="Y55" s="79"/>
    </row>
    <row r="56" spans="1:25" ht="15.75" customHeight="1">
      <c r="A56" s="5"/>
      <c r="B56" s="6"/>
      <c r="C56" s="6"/>
      <c r="D56" s="6"/>
      <c r="E56" s="6"/>
      <c r="F56" s="6"/>
      <c r="G56" s="6"/>
      <c r="H56" s="5"/>
      <c r="I56" s="5"/>
      <c r="J56" s="5"/>
      <c r="K56" s="69"/>
      <c r="L56" s="27"/>
      <c r="M56" s="27"/>
      <c r="N56" s="27"/>
      <c r="O56" s="27"/>
      <c r="P56" s="28"/>
      <c r="Q56" s="63"/>
      <c r="R56" s="63"/>
      <c r="S56" s="5"/>
      <c r="T56" s="5"/>
      <c r="U56" s="5"/>
      <c r="V56" s="79"/>
      <c r="W56" s="79"/>
      <c r="X56" s="79"/>
      <c r="Y56" s="79"/>
    </row>
    <row r="57" spans="1:25" ht="15.75" customHeight="1">
      <c r="A57" s="5"/>
      <c r="B57" s="6"/>
      <c r="C57" s="6"/>
      <c r="D57" s="6"/>
      <c r="E57" s="6"/>
      <c r="F57" s="6"/>
      <c r="G57" s="6"/>
      <c r="H57" s="5"/>
      <c r="I57" s="5"/>
      <c r="J57" s="5"/>
      <c r="K57" s="69"/>
      <c r="L57" s="27"/>
      <c r="M57" s="27"/>
      <c r="N57" s="27"/>
      <c r="O57" s="27"/>
      <c r="P57" s="28"/>
      <c r="Q57" s="63"/>
      <c r="R57" s="63"/>
      <c r="S57" s="5"/>
      <c r="T57" s="5"/>
      <c r="U57" s="5"/>
      <c r="V57" s="79"/>
      <c r="W57" s="79"/>
      <c r="X57" s="79"/>
      <c r="Y57" s="79"/>
    </row>
    <row r="58" spans="1:25" ht="15.75" customHeight="1">
      <c r="A58" s="5"/>
      <c r="B58" s="6"/>
      <c r="C58" s="6"/>
      <c r="D58" s="6"/>
      <c r="E58" s="6"/>
      <c r="F58" s="6"/>
      <c r="G58" s="6"/>
      <c r="H58" s="5"/>
      <c r="I58" s="5"/>
      <c r="J58" s="5"/>
      <c r="K58" s="69"/>
      <c r="L58" s="27"/>
      <c r="M58" s="27"/>
      <c r="N58" s="27"/>
      <c r="O58" s="27"/>
      <c r="P58" s="28"/>
      <c r="Q58" s="63"/>
      <c r="R58" s="63"/>
      <c r="S58" s="5"/>
      <c r="T58" s="5"/>
      <c r="U58" s="5"/>
      <c r="V58" s="79"/>
      <c r="W58" s="79"/>
      <c r="X58" s="79"/>
      <c r="Y58" s="79"/>
    </row>
    <row r="59" spans="1:25" ht="15.75" customHeight="1">
      <c r="A59" s="5"/>
      <c r="B59" s="6"/>
      <c r="C59" s="6"/>
      <c r="D59" s="6"/>
      <c r="E59" s="6"/>
      <c r="F59" s="6"/>
      <c r="G59" s="6"/>
      <c r="H59" s="5"/>
      <c r="I59" s="5"/>
      <c r="J59" s="5"/>
      <c r="K59" s="69"/>
      <c r="L59" s="27"/>
      <c r="M59" s="27"/>
      <c r="N59" s="27"/>
      <c r="O59" s="27"/>
      <c r="P59" s="28"/>
      <c r="Q59" s="63"/>
      <c r="R59" s="63"/>
      <c r="S59" s="5"/>
      <c r="T59" s="5"/>
      <c r="U59" s="5"/>
      <c r="V59" s="79"/>
      <c r="W59" s="79"/>
      <c r="X59" s="79"/>
      <c r="Y59" s="79"/>
    </row>
    <row r="60" spans="1:25" ht="15.75" customHeight="1">
      <c r="A60" s="5"/>
      <c r="B60" s="6"/>
      <c r="C60" s="6"/>
      <c r="D60" s="6"/>
      <c r="E60" s="6"/>
      <c r="F60" s="6"/>
      <c r="G60" s="6"/>
      <c r="H60" s="5"/>
      <c r="I60" s="5"/>
      <c r="J60" s="5"/>
      <c r="K60" s="69"/>
      <c r="L60" s="27"/>
      <c r="M60" s="27"/>
      <c r="N60" s="27"/>
      <c r="O60" s="27"/>
      <c r="P60" s="28"/>
      <c r="Q60" s="63"/>
      <c r="R60" s="63"/>
      <c r="S60" s="5"/>
      <c r="T60" s="5"/>
      <c r="U60" s="5"/>
      <c r="V60" s="79"/>
      <c r="W60" s="79"/>
      <c r="X60" s="79"/>
      <c r="Y60" s="79"/>
    </row>
    <row r="61" spans="1:25" ht="15.75" customHeight="1">
      <c r="A61" s="5"/>
      <c r="B61" s="6"/>
      <c r="C61" s="6"/>
      <c r="D61" s="6"/>
      <c r="E61" s="6"/>
      <c r="F61" s="6"/>
      <c r="G61" s="6"/>
      <c r="H61" s="5"/>
      <c r="I61" s="5"/>
      <c r="J61" s="5"/>
      <c r="K61" s="69"/>
      <c r="L61" s="27"/>
      <c r="M61" s="27"/>
      <c r="N61" s="27"/>
      <c r="O61" s="27"/>
      <c r="P61" s="28"/>
      <c r="Q61" s="63"/>
      <c r="R61" s="63"/>
      <c r="S61" s="5"/>
      <c r="T61" s="5"/>
      <c r="U61" s="5"/>
      <c r="V61" s="79"/>
      <c r="W61" s="79"/>
      <c r="X61" s="79"/>
      <c r="Y61" s="79"/>
    </row>
    <row r="62" spans="1:25" ht="15.75" customHeight="1">
      <c r="A62" s="5"/>
      <c r="B62" s="6"/>
      <c r="C62" s="6"/>
      <c r="D62" s="6"/>
      <c r="E62" s="6"/>
      <c r="F62" s="6"/>
      <c r="G62" s="6"/>
      <c r="H62" s="5"/>
      <c r="I62" s="5"/>
      <c r="J62" s="5"/>
      <c r="K62" s="69"/>
      <c r="L62" s="27"/>
      <c r="M62" s="27"/>
      <c r="N62" s="27"/>
      <c r="O62" s="27"/>
      <c r="P62" s="28"/>
      <c r="Q62" s="63"/>
      <c r="R62" s="63"/>
      <c r="S62" s="5"/>
      <c r="T62" s="5"/>
      <c r="U62" s="5"/>
      <c r="V62" s="79"/>
      <c r="W62" s="79"/>
      <c r="X62" s="79"/>
      <c r="Y62" s="79"/>
    </row>
    <row r="63" spans="1:25" ht="15.75" customHeight="1">
      <c r="A63" s="5"/>
      <c r="B63" s="6"/>
      <c r="C63" s="6"/>
      <c r="D63" s="6"/>
      <c r="E63" s="6"/>
      <c r="F63" s="6"/>
      <c r="G63" s="6"/>
      <c r="H63" s="5"/>
      <c r="I63" s="5"/>
      <c r="J63" s="5"/>
      <c r="K63" s="69"/>
      <c r="L63" s="27"/>
      <c r="M63" s="27"/>
      <c r="N63" s="27"/>
      <c r="O63" s="27"/>
      <c r="P63" s="28"/>
      <c r="Q63" s="63"/>
      <c r="R63" s="63"/>
      <c r="S63" s="5"/>
      <c r="T63" s="5"/>
      <c r="U63" s="5"/>
      <c r="V63" s="79"/>
      <c r="W63" s="79"/>
      <c r="X63" s="79"/>
      <c r="Y63" s="79"/>
    </row>
    <row r="64" spans="1:25" ht="15.75" customHeight="1">
      <c r="A64" s="5"/>
      <c r="B64" s="6"/>
      <c r="C64" s="6"/>
      <c r="D64" s="6"/>
      <c r="E64" s="6"/>
      <c r="F64" s="6"/>
      <c r="G64" s="6"/>
      <c r="H64" s="5"/>
      <c r="I64" s="5"/>
      <c r="J64" s="5"/>
      <c r="K64" s="69"/>
      <c r="L64" s="27"/>
      <c r="M64" s="27"/>
      <c r="N64" s="27"/>
      <c r="O64" s="27"/>
      <c r="P64" s="28"/>
      <c r="Q64" s="63"/>
      <c r="R64" s="63"/>
      <c r="S64" s="5"/>
      <c r="T64" s="5"/>
      <c r="U64" s="5"/>
      <c r="V64" s="79"/>
      <c r="W64" s="79"/>
      <c r="X64" s="79"/>
      <c r="Y64" s="79"/>
    </row>
    <row r="65" spans="1:25" ht="15.75" customHeight="1">
      <c r="A65" s="5"/>
      <c r="B65" s="6"/>
      <c r="C65" s="6"/>
      <c r="D65" s="6"/>
      <c r="E65" s="6"/>
      <c r="F65" s="6"/>
      <c r="G65" s="6"/>
      <c r="H65" s="5"/>
      <c r="I65" s="5"/>
      <c r="J65" s="5"/>
      <c r="K65" s="69"/>
      <c r="L65" s="27"/>
      <c r="M65" s="27"/>
      <c r="N65" s="27"/>
      <c r="O65" s="27"/>
      <c r="P65" s="28"/>
      <c r="Q65" s="63"/>
      <c r="R65" s="63"/>
      <c r="S65" s="5"/>
      <c r="T65" s="5"/>
      <c r="U65" s="5"/>
      <c r="V65" s="79"/>
      <c r="W65" s="79"/>
      <c r="X65" s="79"/>
      <c r="Y65" s="79"/>
    </row>
    <row r="66" spans="1:25" ht="15.75" customHeight="1">
      <c r="A66" s="5"/>
      <c r="B66" s="6"/>
      <c r="C66" s="6"/>
      <c r="D66" s="6"/>
      <c r="E66" s="6"/>
      <c r="F66" s="6"/>
      <c r="G66" s="6"/>
      <c r="H66" s="5"/>
      <c r="I66" s="5"/>
      <c r="J66" s="5"/>
      <c r="K66" s="69"/>
      <c r="L66" s="27"/>
      <c r="M66" s="27"/>
      <c r="N66" s="27"/>
      <c r="O66" s="27"/>
      <c r="P66" s="28"/>
      <c r="Q66" s="63"/>
      <c r="R66" s="63"/>
      <c r="S66" s="5"/>
      <c r="T66" s="5"/>
      <c r="U66" s="5"/>
      <c r="V66" s="79"/>
      <c r="W66" s="79"/>
      <c r="X66" s="79"/>
      <c r="Y66" s="79"/>
    </row>
    <row r="67" spans="1:25" ht="15.75" customHeight="1">
      <c r="A67" s="5"/>
      <c r="B67" s="6"/>
      <c r="C67" s="6"/>
      <c r="D67" s="6"/>
      <c r="E67" s="6"/>
      <c r="F67" s="6"/>
      <c r="G67" s="6"/>
      <c r="H67" s="5"/>
      <c r="I67" s="5"/>
      <c r="J67" s="5"/>
      <c r="K67" s="69"/>
      <c r="L67" s="27"/>
      <c r="M67" s="27"/>
      <c r="N67" s="27"/>
      <c r="O67" s="27"/>
      <c r="P67" s="28"/>
      <c r="Q67" s="63"/>
      <c r="R67" s="63"/>
      <c r="S67" s="5"/>
      <c r="T67" s="5"/>
      <c r="U67" s="5"/>
      <c r="V67" s="79"/>
      <c r="W67" s="79"/>
      <c r="X67" s="79"/>
      <c r="Y67" s="79"/>
    </row>
    <row r="68" spans="1:25" ht="15.75" customHeight="1">
      <c r="A68" s="5"/>
      <c r="B68" s="6"/>
      <c r="C68" s="6"/>
      <c r="D68" s="6"/>
      <c r="E68" s="6"/>
      <c r="F68" s="6"/>
      <c r="G68" s="6"/>
      <c r="H68" s="5"/>
      <c r="I68" s="5"/>
      <c r="J68" s="5"/>
      <c r="K68" s="69"/>
      <c r="L68" s="27"/>
      <c r="M68" s="27"/>
      <c r="N68" s="27"/>
      <c r="O68" s="27"/>
      <c r="P68" s="28"/>
      <c r="Q68" s="63"/>
      <c r="R68" s="63"/>
      <c r="S68" s="5"/>
      <c r="T68" s="5"/>
      <c r="U68" s="5"/>
      <c r="V68" s="79"/>
      <c r="W68" s="79"/>
      <c r="X68" s="79"/>
      <c r="Y68" s="79"/>
    </row>
    <row r="69" spans="1:25" ht="15.75" customHeight="1">
      <c r="A69" s="5"/>
      <c r="B69" s="6"/>
      <c r="C69" s="6"/>
      <c r="D69" s="6"/>
      <c r="E69" s="6"/>
      <c r="F69" s="6"/>
      <c r="G69" s="6"/>
      <c r="H69" s="5"/>
      <c r="I69" s="5"/>
      <c r="J69" s="5"/>
      <c r="K69" s="69"/>
      <c r="L69" s="27"/>
      <c r="M69" s="27"/>
      <c r="N69" s="27"/>
      <c r="O69" s="27"/>
      <c r="P69" s="28"/>
      <c r="Q69" s="63"/>
      <c r="R69" s="63"/>
      <c r="S69" s="5"/>
      <c r="T69" s="5"/>
      <c r="U69" s="5"/>
      <c r="V69" s="79"/>
      <c r="W69" s="79"/>
      <c r="X69" s="79"/>
      <c r="Y69" s="79"/>
    </row>
    <row r="70" spans="1:25" ht="15.75" customHeight="1">
      <c r="A70" s="5"/>
      <c r="B70" s="6"/>
      <c r="C70" s="6"/>
      <c r="D70" s="6"/>
      <c r="E70" s="6"/>
      <c r="F70" s="6"/>
      <c r="G70" s="6"/>
      <c r="H70" s="5"/>
      <c r="I70" s="5"/>
      <c r="J70" s="5"/>
      <c r="K70" s="69"/>
      <c r="L70" s="27"/>
      <c r="M70" s="27"/>
      <c r="N70" s="27"/>
      <c r="O70" s="27"/>
      <c r="P70" s="28"/>
      <c r="Q70" s="63"/>
      <c r="R70" s="63"/>
      <c r="S70" s="5"/>
      <c r="T70" s="5"/>
      <c r="U70" s="5"/>
      <c r="V70" s="79"/>
      <c r="W70" s="79"/>
      <c r="X70" s="79"/>
      <c r="Y70" s="79"/>
    </row>
    <row r="71" spans="1:25" ht="15.75" customHeight="1">
      <c r="A71" s="5"/>
      <c r="B71" s="6"/>
      <c r="C71" s="6"/>
      <c r="D71" s="6"/>
      <c r="E71" s="6"/>
      <c r="F71" s="6"/>
      <c r="G71" s="6"/>
      <c r="H71" s="5"/>
      <c r="I71" s="5"/>
      <c r="J71" s="5"/>
      <c r="K71" s="69"/>
      <c r="L71" s="27"/>
      <c r="M71" s="27"/>
      <c r="N71" s="27"/>
      <c r="O71" s="27"/>
      <c r="P71" s="28"/>
      <c r="Q71" s="63"/>
      <c r="R71" s="63"/>
      <c r="S71" s="5"/>
      <c r="T71" s="5"/>
      <c r="U71" s="5"/>
      <c r="V71" s="79"/>
      <c r="W71" s="79"/>
      <c r="X71" s="79"/>
      <c r="Y71" s="79"/>
    </row>
    <row r="72" spans="1:25" ht="15.75" customHeight="1">
      <c r="A72" s="5"/>
      <c r="B72" s="6"/>
      <c r="C72" s="6"/>
      <c r="D72" s="6"/>
      <c r="E72" s="6"/>
      <c r="F72" s="6"/>
      <c r="G72" s="6"/>
      <c r="H72" s="5"/>
      <c r="I72" s="5"/>
      <c r="J72" s="5"/>
      <c r="K72" s="69"/>
      <c r="L72" s="27"/>
      <c r="M72" s="27"/>
      <c r="N72" s="27"/>
      <c r="O72" s="27"/>
      <c r="P72" s="28"/>
      <c r="Q72" s="63"/>
      <c r="R72" s="63"/>
      <c r="S72" s="5"/>
      <c r="T72" s="5"/>
      <c r="U72" s="5"/>
      <c r="V72" s="79"/>
      <c r="W72" s="79"/>
      <c r="X72" s="79"/>
      <c r="Y72" s="79"/>
    </row>
    <row r="73" spans="1:25" ht="15.75" customHeight="1">
      <c r="A73" s="5"/>
      <c r="B73" s="6"/>
      <c r="C73" s="6"/>
      <c r="D73" s="6"/>
      <c r="E73" s="6"/>
      <c r="F73" s="6"/>
      <c r="G73" s="6"/>
      <c r="H73" s="5"/>
      <c r="I73" s="5"/>
      <c r="J73" s="5"/>
      <c r="K73" s="69"/>
      <c r="L73" s="27"/>
      <c r="M73" s="27"/>
      <c r="N73" s="27"/>
      <c r="O73" s="27"/>
      <c r="P73" s="28"/>
      <c r="Q73" s="63"/>
      <c r="R73" s="63"/>
      <c r="S73" s="5"/>
      <c r="T73" s="5"/>
      <c r="U73" s="5"/>
      <c r="V73" s="79"/>
      <c r="W73" s="79"/>
      <c r="X73" s="79"/>
      <c r="Y73" s="79"/>
    </row>
    <row r="74" spans="1:25" ht="15.75" customHeight="1">
      <c r="A74" s="5"/>
      <c r="B74" s="6"/>
      <c r="C74" s="6"/>
      <c r="D74" s="6"/>
      <c r="E74" s="6"/>
      <c r="F74" s="6"/>
      <c r="G74" s="6"/>
      <c r="H74" s="5"/>
      <c r="I74" s="5"/>
      <c r="J74" s="5"/>
      <c r="K74" s="69"/>
      <c r="L74" s="27"/>
      <c r="M74" s="27"/>
      <c r="N74" s="27"/>
      <c r="O74" s="27"/>
      <c r="P74" s="28"/>
      <c r="Q74" s="63"/>
      <c r="R74" s="63"/>
      <c r="S74" s="5"/>
      <c r="T74" s="5"/>
      <c r="U74" s="5"/>
      <c r="V74" s="79"/>
      <c r="W74" s="79"/>
      <c r="X74" s="79"/>
      <c r="Y74" s="79"/>
    </row>
    <row r="75" spans="1:25" ht="15.75" customHeight="1">
      <c r="A75" s="5"/>
      <c r="B75" s="6"/>
      <c r="C75" s="6"/>
      <c r="D75" s="6"/>
      <c r="E75" s="6"/>
      <c r="F75" s="6"/>
      <c r="G75" s="6"/>
      <c r="H75" s="5"/>
      <c r="I75" s="5"/>
      <c r="J75" s="5"/>
      <c r="K75" s="69"/>
      <c r="L75" s="27"/>
      <c r="M75" s="27"/>
      <c r="N75" s="27"/>
      <c r="O75" s="27"/>
      <c r="P75" s="28"/>
      <c r="Q75" s="63"/>
      <c r="R75" s="63"/>
      <c r="S75" s="5"/>
      <c r="T75" s="5"/>
      <c r="U75" s="5"/>
      <c r="V75" s="79"/>
      <c r="W75" s="79"/>
      <c r="X75" s="79"/>
      <c r="Y75" s="79"/>
    </row>
    <row r="76" spans="1:25" ht="15.75" customHeight="1">
      <c r="A76" s="5"/>
      <c r="B76" s="6"/>
      <c r="C76" s="6"/>
      <c r="D76" s="6"/>
      <c r="E76" s="6"/>
      <c r="F76" s="6"/>
      <c r="G76" s="6"/>
      <c r="H76" s="5"/>
      <c r="I76" s="5"/>
      <c r="J76" s="5"/>
      <c r="K76" s="69"/>
      <c r="L76" s="27"/>
      <c r="M76" s="27"/>
      <c r="N76" s="27"/>
      <c r="O76" s="27"/>
      <c r="P76" s="28"/>
      <c r="Q76" s="63"/>
      <c r="R76" s="63"/>
      <c r="S76" s="5"/>
      <c r="T76" s="5"/>
      <c r="U76" s="5"/>
      <c r="V76" s="79"/>
      <c r="W76" s="79"/>
      <c r="X76" s="79"/>
      <c r="Y76" s="79"/>
    </row>
    <row r="77" spans="1:25" ht="15.75" customHeight="1">
      <c r="A77" s="5"/>
      <c r="B77" s="6"/>
      <c r="C77" s="6"/>
      <c r="D77" s="6"/>
      <c r="E77" s="6"/>
      <c r="F77" s="6"/>
      <c r="G77" s="6"/>
      <c r="H77" s="5"/>
      <c r="I77" s="5"/>
      <c r="J77" s="5"/>
      <c r="K77" s="69"/>
      <c r="L77" s="27"/>
      <c r="M77" s="27"/>
      <c r="N77" s="27"/>
      <c r="O77" s="27"/>
      <c r="P77" s="28"/>
      <c r="Q77" s="63"/>
      <c r="R77" s="63"/>
      <c r="S77" s="5"/>
      <c r="T77" s="5"/>
      <c r="U77" s="5"/>
      <c r="V77" s="79"/>
      <c r="W77" s="79"/>
      <c r="X77" s="79"/>
      <c r="Y77" s="79"/>
    </row>
    <row r="78" spans="1:25" ht="15.75" customHeight="1">
      <c r="A78" s="5"/>
      <c r="B78" s="6"/>
      <c r="C78" s="6"/>
      <c r="D78" s="6"/>
      <c r="E78" s="6"/>
      <c r="F78" s="6"/>
      <c r="G78" s="6"/>
      <c r="H78" s="5"/>
      <c r="I78" s="5"/>
      <c r="J78" s="5"/>
      <c r="K78" s="69"/>
      <c r="L78" s="27"/>
      <c r="M78" s="27"/>
      <c r="N78" s="27"/>
      <c r="O78" s="27"/>
      <c r="P78" s="28"/>
      <c r="Q78" s="63"/>
      <c r="R78" s="63"/>
      <c r="S78" s="5"/>
      <c r="T78" s="5"/>
      <c r="U78" s="5"/>
      <c r="V78" s="79"/>
      <c r="W78" s="79"/>
      <c r="X78" s="79"/>
      <c r="Y78" s="79"/>
    </row>
    <row r="79" spans="1:25" ht="15.75" customHeight="1">
      <c r="A79" s="5"/>
      <c r="B79" s="6"/>
      <c r="C79" s="6"/>
      <c r="D79" s="6"/>
      <c r="E79" s="6"/>
      <c r="F79" s="6"/>
      <c r="G79" s="6"/>
      <c r="H79" s="5"/>
      <c r="I79" s="5"/>
      <c r="J79" s="5"/>
      <c r="K79" s="69"/>
      <c r="L79" s="27"/>
      <c r="M79" s="27"/>
      <c r="N79" s="27"/>
      <c r="O79" s="27"/>
      <c r="P79" s="28"/>
      <c r="Q79" s="63"/>
      <c r="R79" s="63"/>
      <c r="S79" s="5"/>
      <c r="T79" s="5"/>
      <c r="U79" s="5"/>
      <c r="V79" s="79"/>
      <c r="W79" s="79"/>
      <c r="X79" s="79"/>
      <c r="Y79" s="79"/>
    </row>
    <row r="80" spans="1:25" ht="15.75" customHeight="1">
      <c r="A80" s="5"/>
      <c r="B80" s="6"/>
      <c r="C80" s="6"/>
      <c r="D80" s="6"/>
      <c r="E80" s="6"/>
      <c r="F80" s="6"/>
      <c r="G80" s="6"/>
      <c r="H80" s="5"/>
      <c r="I80" s="5"/>
      <c r="J80" s="5"/>
      <c r="K80" s="69"/>
      <c r="L80" s="27"/>
      <c r="M80" s="27"/>
      <c r="N80" s="27"/>
      <c r="O80" s="27"/>
      <c r="P80" s="28"/>
      <c r="Q80" s="63"/>
      <c r="R80" s="63"/>
      <c r="S80" s="5"/>
      <c r="T80" s="5"/>
      <c r="U80" s="5"/>
      <c r="V80" s="79"/>
      <c r="W80" s="79"/>
      <c r="X80" s="79"/>
      <c r="Y80" s="79"/>
    </row>
    <row r="81" spans="1:25" ht="15.75" customHeight="1">
      <c r="A81" s="5"/>
      <c r="B81" s="6"/>
      <c r="C81" s="6"/>
      <c r="D81" s="6"/>
      <c r="E81" s="6"/>
      <c r="F81" s="6"/>
      <c r="G81" s="6"/>
      <c r="H81" s="5"/>
      <c r="I81" s="5"/>
      <c r="J81" s="5"/>
      <c r="K81" s="69"/>
      <c r="L81" s="27"/>
      <c r="M81" s="27"/>
      <c r="N81" s="27"/>
      <c r="O81" s="27"/>
      <c r="P81" s="28"/>
      <c r="Q81" s="63"/>
      <c r="R81" s="63"/>
      <c r="S81" s="5"/>
      <c r="T81" s="5"/>
      <c r="U81" s="5"/>
      <c r="V81" s="79"/>
      <c r="W81" s="79"/>
      <c r="X81" s="79"/>
      <c r="Y81" s="79"/>
    </row>
    <row r="82" spans="1:25" ht="15.75" customHeight="1">
      <c r="A82" s="5"/>
      <c r="B82" s="6"/>
      <c r="C82" s="6"/>
      <c r="D82" s="6"/>
      <c r="E82" s="6"/>
      <c r="F82" s="6"/>
      <c r="G82" s="6"/>
      <c r="H82" s="5"/>
      <c r="I82" s="5"/>
      <c r="J82" s="5"/>
      <c r="K82" s="69"/>
      <c r="L82" s="27"/>
      <c r="M82" s="27"/>
      <c r="N82" s="27"/>
      <c r="O82" s="27"/>
      <c r="P82" s="28"/>
      <c r="Q82" s="63"/>
      <c r="R82" s="63"/>
      <c r="S82" s="5"/>
      <c r="T82" s="5"/>
      <c r="U82" s="5"/>
      <c r="V82" s="79"/>
      <c r="W82" s="79"/>
      <c r="X82" s="79"/>
      <c r="Y82" s="79"/>
    </row>
    <row r="83" spans="1:25" ht="15.75" customHeight="1">
      <c r="A83" s="5"/>
      <c r="B83" s="6"/>
      <c r="C83" s="6"/>
      <c r="D83" s="6"/>
      <c r="E83" s="6"/>
      <c r="F83" s="6"/>
      <c r="G83" s="6"/>
      <c r="H83" s="5"/>
      <c r="I83" s="5"/>
      <c r="J83" s="5"/>
      <c r="K83" s="69"/>
      <c r="L83" s="27"/>
      <c r="M83" s="27"/>
      <c r="N83" s="27"/>
      <c r="O83" s="27"/>
      <c r="P83" s="28"/>
      <c r="Q83" s="63"/>
      <c r="R83" s="63"/>
      <c r="S83" s="5"/>
      <c r="T83" s="5"/>
      <c r="U83" s="5"/>
      <c r="V83" s="79"/>
      <c r="W83" s="79"/>
      <c r="X83" s="79"/>
      <c r="Y83" s="79"/>
    </row>
    <row r="84" spans="1:25" ht="15.75" customHeight="1">
      <c r="A84" s="5"/>
      <c r="B84" s="6"/>
      <c r="C84" s="6"/>
      <c r="D84" s="6"/>
      <c r="E84" s="6"/>
      <c r="F84" s="6"/>
      <c r="G84" s="6"/>
      <c r="H84" s="5"/>
      <c r="I84" s="5"/>
      <c r="J84" s="5"/>
      <c r="K84" s="69"/>
      <c r="L84" s="27"/>
      <c r="M84" s="27"/>
      <c r="N84" s="27"/>
      <c r="O84" s="27"/>
      <c r="P84" s="28"/>
      <c r="Q84" s="63"/>
      <c r="R84" s="63"/>
      <c r="S84" s="5"/>
      <c r="T84" s="5"/>
      <c r="U84" s="5"/>
      <c r="V84" s="79"/>
      <c r="W84" s="79"/>
      <c r="X84" s="79"/>
      <c r="Y84" s="79"/>
    </row>
    <row r="85" spans="1:25" ht="15.75" customHeight="1">
      <c r="A85" s="5"/>
      <c r="B85" s="6"/>
      <c r="C85" s="6"/>
      <c r="D85" s="6"/>
      <c r="E85" s="6"/>
      <c r="F85" s="6"/>
      <c r="G85" s="6"/>
      <c r="H85" s="5"/>
      <c r="I85" s="5"/>
      <c r="J85" s="5"/>
      <c r="K85" s="69"/>
      <c r="L85" s="27"/>
      <c r="M85" s="27"/>
      <c r="N85" s="27"/>
      <c r="O85" s="27"/>
      <c r="P85" s="28"/>
      <c r="Q85" s="63"/>
      <c r="R85" s="63"/>
      <c r="S85" s="5"/>
      <c r="T85" s="5"/>
      <c r="U85" s="5"/>
      <c r="V85" s="79"/>
      <c r="W85" s="79"/>
      <c r="X85" s="79"/>
      <c r="Y85" s="79"/>
    </row>
    <row r="86" spans="1:25" ht="15.75" customHeight="1">
      <c r="A86" s="5"/>
      <c r="B86" s="6"/>
      <c r="C86" s="6"/>
      <c r="D86" s="6"/>
      <c r="E86" s="6"/>
      <c r="F86" s="6"/>
      <c r="G86" s="6"/>
      <c r="H86" s="5"/>
      <c r="I86" s="5"/>
      <c r="J86" s="5"/>
      <c r="K86" s="69"/>
      <c r="L86" s="27"/>
      <c r="M86" s="27"/>
      <c r="N86" s="27"/>
      <c r="O86" s="27"/>
      <c r="P86" s="28"/>
      <c r="Q86" s="63"/>
      <c r="R86" s="63"/>
      <c r="S86" s="5"/>
      <c r="T86" s="5"/>
      <c r="U86" s="5"/>
      <c r="V86" s="79"/>
      <c r="W86" s="79"/>
      <c r="X86" s="79"/>
      <c r="Y86" s="79"/>
    </row>
    <row r="87" spans="1:25" ht="15.75" customHeight="1">
      <c r="A87" s="5"/>
      <c r="B87" s="6"/>
      <c r="C87" s="6"/>
      <c r="D87" s="6"/>
      <c r="E87" s="6"/>
      <c r="F87" s="6"/>
      <c r="G87" s="6"/>
      <c r="H87" s="5"/>
      <c r="I87" s="5"/>
      <c r="J87" s="5"/>
      <c r="K87" s="69"/>
      <c r="L87" s="27"/>
      <c r="M87" s="27"/>
      <c r="N87" s="27"/>
      <c r="O87" s="27"/>
      <c r="P87" s="28"/>
      <c r="Q87" s="63"/>
      <c r="R87" s="63"/>
      <c r="S87" s="5"/>
      <c r="T87" s="5"/>
      <c r="U87" s="5"/>
      <c r="V87" s="79"/>
      <c r="W87" s="79"/>
      <c r="X87" s="79"/>
      <c r="Y87" s="79"/>
    </row>
    <row r="88" spans="1:25" ht="15.75" customHeight="1">
      <c r="A88" s="5"/>
      <c r="B88" s="6"/>
      <c r="C88" s="6"/>
      <c r="D88" s="6"/>
      <c r="E88" s="6"/>
      <c r="F88" s="6"/>
      <c r="G88" s="6"/>
      <c r="H88" s="5"/>
      <c r="I88" s="5"/>
      <c r="J88" s="5"/>
      <c r="K88" s="69"/>
      <c r="L88" s="27"/>
      <c r="M88" s="27"/>
      <c r="N88" s="27"/>
      <c r="O88" s="27"/>
      <c r="P88" s="28"/>
      <c r="Q88" s="63"/>
      <c r="R88" s="63"/>
      <c r="S88" s="5"/>
      <c r="T88" s="5"/>
      <c r="U88" s="5"/>
      <c r="V88" s="79"/>
      <c r="W88" s="79"/>
      <c r="X88" s="79"/>
      <c r="Y88" s="79"/>
    </row>
    <row r="89" spans="1:25" ht="15.75" customHeight="1">
      <c r="A89" s="5"/>
      <c r="B89" s="6"/>
      <c r="C89" s="6"/>
      <c r="D89" s="6"/>
      <c r="E89" s="6"/>
      <c r="F89" s="6"/>
      <c r="G89" s="6"/>
      <c r="H89" s="5"/>
      <c r="I89" s="5"/>
      <c r="J89" s="5"/>
      <c r="K89" s="69"/>
      <c r="L89" s="27"/>
      <c r="M89" s="27"/>
      <c r="N89" s="27"/>
      <c r="O89" s="27"/>
      <c r="P89" s="28"/>
      <c r="Q89" s="63"/>
      <c r="R89" s="63"/>
      <c r="S89" s="5"/>
      <c r="T89" s="5"/>
      <c r="U89" s="5"/>
      <c r="V89" s="79"/>
      <c r="W89" s="79"/>
      <c r="X89" s="79"/>
      <c r="Y89" s="79"/>
    </row>
    <row r="90" spans="1:25" ht="15.75" customHeight="1">
      <c r="A90" s="5"/>
      <c r="B90" s="6"/>
      <c r="C90" s="6"/>
      <c r="D90" s="6"/>
      <c r="E90" s="6"/>
      <c r="F90" s="6"/>
      <c r="G90" s="6"/>
      <c r="H90" s="5"/>
      <c r="I90" s="5"/>
      <c r="J90" s="5"/>
      <c r="K90" s="69"/>
      <c r="L90" s="27"/>
      <c r="M90" s="27"/>
      <c r="N90" s="27"/>
      <c r="O90" s="27"/>
      <c r="P90" s="28"/>
      <c r="Q90" s="63"/>
      <c r="R90" s="63"/>
      <c r="S90" s="5"/>
      <c r="T90" s="5"/>
      <c r="U90" s="5"/>
      <c r="V90" s="79"/>
      <c r="W90" s="79"/>
      <c r="X90" s="79"/>
      <c r="Y90" s="79"/>
    </row>
    <row r="91" spans="1:25" ht="15.75" customHeight="1">
      <c r="A91" s="5"/>
      <c r="B91" s="6"/>
      <c r="C91" s="6"/>
      <c r="D91" s="6"/>
      <c r="E91" s="6"/>
      <c r="F91" s="6"/>
      <c r="G91" s="6"/>
      <c r="H91" s="5"/>
      <c r="I91" s="5"/>
      <c r="J91" s="5"/>
      <c r="K91" s="69"/>
      <c r="L91" s="27"/>
      <c r="M91" s="27"/>
      <c r="N91" s="27"/>
      <c r="O91" s="27"/>
      <c r="P91" s="28"/>
      <c r="Q91" s="63"/>
      <c r="R91" s="63"/>
      <c r="S91" s="5"/>
      <c r="T91" s="5"/>
      <c r="U91" s="5"/>
      <c r="V91" s="79"/>
      <c r="W91" s="79"/>
      <c r="X91" s="79"/>
      <c r="Y91" s="79"/>
    </row>
    <row r="92" spans="1:25" ht="15.75" customHeight="1">
      <c r="A92" s="5"/>
      <c r="B92" s="6"/>
      <c r="C92" s="6"/>
      <c r="D92" s="6"/>
      <c r="E92" s="6"/>
      <c r="F92" s="6"/>
      <c r="G92" s="6"/>
      <c r="H92" s="5"/>
      <c r="I92" s="5"/>
      <c r="J92" s="5"/>
      <c r="K92" s="69"/>
      <c r="L92" s="27"/>
      <c r="M92" s="27"/>
      <c r="N92" s="27"/>
      <c r="O92" s="27"/>
      <c r="P92" s="28"/>
      <c r="Q92" s="63"/>
      <c r="R92" s="63"/>
      <c r="S92" s="5"/>
      <c r="T92" s="5"/>
      <c r="U92" s="5"/>
      <c r="V92" s="79"/>
      <c r="W92" s="79"/>
      <c r="X92" s="79"/>
      <c r="Y92" s="79"/>
    </row>
    <row r="93" spans="1:25" ht="15.75" customHeight="1">
      <c r="A93" s="5"/>
      <c r="B93" s="6"/>
      <c r="C93" s="6"/>
      <c r="D93" s="6"/>
      <c r="E93" s="6"/>
      <c r="F93" s="6"/>
      <c r="G93" s="6"/>
      <c r="H93" s="5"/>
      <c r="I93" s="5"/>
      <c r="J93" s="5"/>
      <c r="K93" s="69"/>
      <c r="L93" s="27"/>
      <c r="M93" s="27"/>
      <c r="N93" s="27"/>
      <c r="O93" s="27"/>
      <c r="P93" s="28"/>
      <c r="Q93" s="63"/>
      <c r="R93" s="63"/>
      <c r="S93" s="5"/>
      <c r="T93" s="5"/>
      <c r="U93" s="5"/>
      <c r="V93" s="79"/>
      <c r="W93" s="79"/>
      <c r="X93" s="79"/>
      <c r="Y93" s="79"/>
    </row>
    <row r="94" spans="1:25" ht="15.75" customHeight="1">
      <c r="A94" s="5"/>
      <c r="B94" s="6"/>
      <c r="C94" s="6"/>
      <c r="D94" s="6"/>
      <c r="E94" s="6"/>
      <c r="F94" s="6"/>
      <c r="G94" s="6"/>
      <c r="H94" s="5"/>
      <c r="I94" s="5"/>
      <c r="J94" s="5"/>
      <c r="K94" s="69"/>
      <c r="L94" s="27"/>
      <c r="M94" s="27"/>
      <c r="N94" s="27"/>
      <c r="O94" s="27"/>
      <c r="P94" s="28"/>
      <c r="Q94" s="63"/>
      <c r="R94" s="63"/>
      <c r="S94" s="5"/>
      <c r="T94" s="5"/>
      <c r="U94" s="5"/>
      <c r="V94" s="79"/>
      <c r="W94" s="79"/>
      <c r="X94" s="79"/>
      <c r="Y94" s="79"/>
    </row>
    <row r="95" spans="1:25" ht="15.75" customHeight="1">
      <c r="A95" s="5"/>
      <c r="B95" s="6"/>
      <c r="C95" s="6"/>
      <c r="D95" s="6"/>
      <c r="E95" s="6"/>
      <c r="F95" s="6"/>
      <c r="G95" s="6"/>
      <c r="H95" s="5"/>
      <c r="I95" s="5"/>
      <c r="J95" s="5"/>
      <c r="K95" s="69"/>
      <c r="L95" s="27"/>
      <c r="M95" s="27"/>
      <c r="N95" s="27"/>
      <c r="O95" s="27"/>
      <c r="P95" s="28"/>
      <c r="Q95" s="63"/>
      <c r="R95" s="63"/>
      <c r="S95" s="5"/>
      <c r="T95" s="5"/>
      <c r="U95" s="5"/>
      <c r="V95" s="79"/>
      <c r="W95" s="79"/>
      <c r="X95" s="79"/>
      <c r="Y95" s="79"/>
    </row>
    <row r="96" spans="1:25" ht="15.75" customHeight="1">
      <c r="A96" s="5"/>
      <c r="B96" s="6"/>
      <c r="C96" s="6"/>
      <c r="D96" s="6"/>
      <c r="E96" s="6"/>
      <c r="F96" s="6"/>
      <c r="G96" s="6"/>
      <c r="H96" s="5"/>
      <c r="I96" s="5"/>
      <c r="J96" s="5"/>
      <c r="K96" s="69"/>
      <c r="L96" s="27"/>
      <c r="M96" s="27"/>
      <c r="N96" s="27"/>
      <c r="O96" s="27"/>
      <c r="P96" s="28"/>
      <c r="Q96" s="63"/>
      <c r="R96" s="63"/>
      <c r="S96" s="5"/>
      <c r="T96" s="5"/>
      <c r="U96" s="5"/>
      <c r="V96" s="79"/>
      <c r="W96" s="79"/>
      <c r="X96" s="79"/>
      <c r="Y96" s="79"/>
    </row>
    <row r="97" spans="1:25" ht="15.75" customHeight="1">
      <c r="A97" s="5"/>
      <c r="B97" s="6"/>
      <c r="C97" s="6"/>
      <c r="D97" s="6"/>
      <c r="E97" s="6"/>
      <c r="F97" s="6"/>
      <c r="G97" s="6"/>
      <c r="H97" s="5"/>
      <c r="I97" s="5"/>
      <c r="J97" s="5"/>
      <c r="K97" s="69"/>
      <c r="L97" s="27"/>
      <c r="M97" s="27"/>
      <c r="N97" s="27"/>
      <c r="O97" s="27"/>
      <c r="P97" s="28"/>
      <c r="Q97" s="63"/>
      <c r="R97" s="63"/>
      <c r="S97" s="5"/>
      <c r="T97" s="5"/>
      <c r="U97" s="5"/>
      <c r="V97" s="79"/>
      <c r="W97" s="79"/>
      <c r="X97" s="79"/>
      <c r="Y97" s="79"/>
    </row>
    <row r="98" spans="1:25" ht="15.75" customHeight="1">
      <c r="A98" s="5"/>
      <c r="B98" s="6"/>
      <c r="C98" s="6"/>
      <c r="D98" s="6"/>
      <c r="E98" s="6"/>
      <c r="F98" s="6"/>
      <c r="G98" s="6"/>
      <c r="H98" s="5"/>
      <c r="I98" s="5"/>
      <c r="J98" s="5"/>
      <c r="K98" s="69"/>
      <c r="L98" s="27"/>
      <c r="M98" s="27"/>
      <c r="N98" s="27"/>
      <c r="O98" s="27"/>
      <c r="P98" s="28"/>
      <c r="Q98" s="63"/>
      <c r="R98" s="63"/>
      <c r="S98" s="5"/>
      <c r="T98" s="5"/>
      <c r="U98" s="5"/>
      <c r="V98" s="79"/>
      <c r="W98" s="79"/>
      <c r="X98" s="79"/>
      <c r="Y98" s="79"/>
    </row>
    <row r="99" spans="1:25" ht="15.75" customHeight="1">
      <c r="A99" s="5"/>
      <c r="B99" s="6"/>
      <c r="C99" s="6"/>
      <c r="D99" s="6"/>
      <c r="E99" s="6"/>
      <c r="F99" s="6"/>
      <c r="G99" s="6"/>
      <c r="H99" s="5"/>
      <c r="I99" s="5"/>
      <c r="J99" s="5"/>
      <c r="K99" s="69"/>
      <c r="L99" s="27"/>
      <c r="M99" s="27"/>
      <c r="N99" s="27"/>
      <c r="O99" s="27"/>
      <c r="P99" s="28"/>
      <c r="Q99" s="63"/>
      <c r="R99" s="63"/>
      <c r="S99" s="5"/>
      <c r="T99" s="5"/>
      <c r="U99" s="5"/>
      <c r="V99" s="79"/>
      <c r="W99" s="79"/>
      <c r="X99" s="79"/>
      <c r="Y99" s="79"/>
    </row>
    <row r="100" spans="1:25" ht="15.75" customHeight="1">
      <c r="A100" s="5"/>
      <c r="B100" s="6"/>
      <c r="C100" s="6"/>
      <c r="D100" s="6"/>
      <c r="E100" s="6"/>
      <c r="F100" s="6"/>
      <c r="G100" s="6"/>
      <c r="H100" s="5"/>
      <c r="I100" s="5"/>
      <c r="J100" s="5"/>
      <c r="K100" s="69"/>
      <c r="L100" s="27"/>
      <c r="M100" s="27"/>
      <c r="N100" s="27"/>
      <c r="O100" s="27"/>
      <c r="P100" s="28"/>
      <c r="Q100" s="63"/>
      <c r="R100" s="63"/>
      <c r="S100" s="5"/>
      <c r="T100" s="5"/>
      <c r="U100" s="5"/>
      <c r="V100" s="79"/>
      <c r="W100" s="79"/>
      <c r="X100" s="79"/>
      <c r="Y100" s="79"/>
    </row>
    <row r="101" spans="1:25" ht="15.75" customHeight="1">
      <c r="A101" s="5"/>
      <c r="B101" s="6"/>
      <c r="C101" s="6"/>
      <c r="D101" s="6"/>
      <c r="E101" s="6"/>
      <c r="F101" s="6"/>
      <c r="G101" s="6"/>
      <c r="H101" s="5"/>
      <c r="I101" s="5"/>
      <c r="J101" s="5"/>
      <c r="K101" s="69"/>
      <c r="L101" s="27"/>
      <c r="M101" s="27"/>
      <c r="N101" s="27"/>
      <c r="O101" s="27"/>
      <c r="P101" s="28"/>
      <c r="Q101" s="63"/>
      <c r="R101" s="63"/>
      <c r="S101" s="5"/>
      <c r="T101" s="5"/>
      <c r="U101" s="5"/>
      <c r="V101" s="79"/>
      <c r="W101" s="79"/>
      <c r="X101" s="79"/>
      <c r="Y101" s="79"/>
    </row>
    <row r="102" spans="1:25" ht="15.75" customHeight="1">
      <c r="A102" s="5"/>
      <c r="B102" s="6"/>
      <c r="C102" s="6"/>
      <c r="D102" s="6"/>
      <c r="E102" s="6"/>
      <c r="F102" s="6"/>
      <c r="G102" s="6"/>
      <c r="H102" s="5"/>
      <c r="I102" s="5"/>
      <c r="J102" s="5"/>
      <c r="K102" s="69"/>
      <c r="L102" s="27"/>
      <c r="M102" s="27"/>
      <c r="N102" s="27"/>
      <c r="O102" s="27"/>
      <c r="P102" s="28"/>
      <c r="Q102" s="63"/>
      <c r="R102" s="63"/>
      <c r="S102" s="5"/>
      <c r="T102" s="5"/>
      <c r="U102" s="5"/>
      <c r="V102" s="79"/>
      <c r="W102" s="79"/>
      <c r="X102" s="79"/>
      <c r="Y102" s="79"/>
    </row>
    <row r="103" spans="1:25" ht="15.75" customHeight="1">
      <c r="A103" s="5"/>
      <c r="B103" s="6"/>
      <c r="C103" s="6"/>
      <c r="D103" s="6"/>
      <c r="E103" s="6"/>
      <c r="F103" s="6"/>
      <c r="G103" s="6"/>
      <c r="H103" s="5"/>
      <c r="I103" s="5"/>
      <c r="J103" s="5"/>
      <c r="K103" s="69"/>
      <c r="L103" s="27"/>
      <c r="M103" s="27"/>
      <c r="N103" s="27"/>
      <c r="O103" s="27"/>
      <c r="P103" s="28"/>
      <c r="Q103" s="63"/>
      <c r="R103" s="63"/>
      <c r="S103" s="5"/>
      <c r="T103" s="5"/>
      <c r="U103" s="5"/>
      <c r="V103" s="79"/>
      <c r="W103" s="79"/>
      <c r="X103" s="79"/>
      <c r="Y103" s="79"/>
    </row>
    <row r="104" spans="1:25" ht="15.75" customHeight="1">
      <c r="A104" s="5"/>
      <c r="B104" s="6"/>
      <c r="C104" s="6"/>
      <c r="D104" s="6"/>
      <c r="E104" s="6"/>
      <c r="F104" s="6"/>
      <c r="G104" s="6"/>
      <c r="H104" s="5"/>
      <c r="I104" s="5"/>
      <c r="J104" s="5"/>
      <c r="K104" s="69"/>
      <c r="L104" s="27"/>
      <c r="M104" s="27"/>
      <c r="N104" s="27"/>
      <c r="O104" s="27"/>
      <c r="P104" s="28"/>
      <c r="Q104" s="63"/>
      <c r="R104" s="63"/>
      <c r="S104" s="5"/>
      <c r="T104" s="5"/>
      <c r="U104" s="5"/>
      <c r="V104" s="79"/>
      <c r="W104" s="79"/>
      <c r="X104" s="79"/>
      <c r="Y104" s="79"/>
    </row>
    <row r="105" spans="1:25" ht="15.75" customHeight="1">
      <c r="A105" s="5"/>
      <c r="B105" s="6"/>
      <c r="C105" s="6"/>
      <c r="D105" s="6"/>
      <c r="E105" s="6"/>
      <c r="F105" s="6"/>
      <c r="G105" s="6"/>
      <c r="H105" s="5"/>
      <c r="I105" s="5"/>
      <c r="J105" s="5"/>
      <c r="K105" s="69"/>
      <c r="L105" s="27"/>
      <c r="M105" s="27"/>
      <c r="N105" s="27"/>
      <c r="O105" s="27"/>
      <c r="P105" s="28"/>
      <c r="Q105" s="63"/>
      <c r="R105" s="63"/>
      <c r="S105" s="5"/>
      <c r="T105" s="5"/>
      <c r="U105" s="5"/>
      <c r="V105" s="79"/>
      <c r="W105" s="79"/>
      <c r="X105" s="79"/>
      <c r="Y105" s="79"/>
    </row>
    <row r="106" spans="1:25" ht="15.75" customHeight="1">
      <c r="A106" s="5"/>
      <c r="B106" s="6"/>
      <c r="C106" s="6"/>
      <c r="D106" s="6"/>
      <c r="E106" s="6"/>
      <c r="F106" s="6"/>
      <c r="G106" s="6"/>
      <c r="H106" s="5"/>
      <c r="I106" s="5"/>
      <c r="J106" s="5"/>
      <c r="K106" s="69"/>
      <c r="L106" s="27"/>
      <c r="M106" s="27"/>
      <c r="N106" s="27"/>
      <c r="O106" s="27"/>
      <c r="P106" s="28"/>
      <c r="Q106" s="63"/>
      <c r="R106" s="63"/>
      <c r="S106" s="5"/>
      <c r="T106" s="5"/>
      <c r="U106" s="5"/>
    </row>
    <row r="107" spans="1:25" ht="15.75" customHeight="1">
      <c r="A107" s="5"/>
      <c r="B107" s="6"/>
      <c r="C107" s="6"/>
      <c r="D107" s="6"/>
      <c r="E107" s="6"/>
      <c r="F107" s="6"/>
      <c r="G107" s="6"/>
      <c r="H107" s="5"/>
      <c r="I107" s="5"/>
      <c r="J107" s="5"/>
      <c r="K107" s="69"/>
      <c r="L107" s="27"/>
      <c r="M107" s="27"/>
      <c r="N107" s="27"/>
      <c r="O107" s="27"/>
      <c r="P107" s="28"/>
      <c r="Q107" s="63"/>
      <c r="R107" s="63"/>
      <c r="S107" s="5"/>
      <c r="T107" s="5"/>
      <c r="U107" s="5"/>
    </row>
    <row r="108" spans="1:25" ht="15.75" customHeight="1">
      <c r="A108" s="5"/>
      <c r="B108" s="6"/>
      <c r="C108" s="6"/>
      <c r="D108" s="6"/>
      <c r="E108" s="6"/>
      <c r="F108" s="6"/>
      <c r="G108" s="6"/>
      <c r="H108" s="5"/>
      <c r="I108" s="5"/>
      <c r="J108" s="5"/>
      <c r="K108" s="69"/>
      <c r="L108" s="27"/>
      <c r="M108" s="27"/>
      <c r="N108" s="27"/>
      <c r="O108" s="27"/>
      <c r="P108" s="28"/>
      <c r="Q108" s="63"/>
      <c r="R108" s="63"/>
      <c r="S108" s="5"/>
      <c r="T108" s="5"/>
      <c r="U108" s="5"/>
    </row>
    <row r="109" spans="1:25" ht="15.75" customHeight="1">
      <c r="A109" s="5"/>
      <c r="B109" s="6"/>
      <c r="C109" s="6"/>
      <c r="D109" s="6"/>
      <c r="E109" s="6"/>
      <c r="F109" s="6"/>
      <c r="G109" s="6"/>
      <c r="H109" s="5"/>
      <c r="I109" s="5"/>
      <c r="J109" s="5"/>
      <c r="K109" s="69"/>
      <c r="L109" s="27"/>
      <c r="M109" s="27"/>
      <c r="N109" s="27"/>
      <c r="O109" s="27"/>
      <c r="P109" s="28"/>
      <c r="Q109" s="63"/>
      <c r="R109" s="63"/>
      <c r="S109" s="5"/>
      <c r="T109" s="5"/>
      <c r="U109" s="5"/>
    </row>
    <row r="110" spans="1:25" ht="15.75" customHeight="1">
      <c r="A110" s="5"/>
      <c r="B110" s="6"/>
      <c r="C110" s="6"/>
      <c r="D110" s="6"/>
      <c r="E110" s="6"/>
      <c r="F110" s="6"/>
      <c r="G110" s="6"/>
      <c r="H110" s="5"/>
      <c r="I110" s="5"/>
      <c r="J110" s="5"/>
      <c r="K110" s="69"/>
      <c r="L110" s="27"/>
      <c r="M110" s="27"/>
      <c r="N110" s="27"/>
      <c r="O110" s="27"/>
      <c r="P110" s="28"/>
      <c r="Q110" s="63"/>
      <c r="R110" s="63"/>
      <c r="S110" s="5"/>
      <c r="T110" s="5"/>
      <c r="U110" s="5"/>
    </row>
    <row r="111" spans="1:25" ht="15.75" customHeight="1">
      <c r="A111" s="5"/>
      <c r="B111" s="6"/>
      <c r="C111" s="6"/>
      <c r="D111" s="6"/>
      <c r="E111" s="6"/>
      <c r="F111" s="6"/>
      <c r="G111" s="6"/>
      <c r="H111" s="5"/>
      <c r="I111" s="5"/>
      <c r="J111" s="5"/>
      <c r="K111" s="69"/>
      <c r="L111" s="27"/>
      <c r="M111" s="27"/>
      <c r="N111" s="27"/>
      <c r="O111" s="27"/>
      <c r="P111" s="28"/>
      <c r="Q111" s="63"/>
      <c r="R111" s="63"/>
      <c r="S111" s="5"/>
      <c r="T111" s="5"/>
      <c r="U111" s="5"/>
    </row>
    <row r="112" spans="1:25" ht="15.75" customHeight="1">
      <c r="A112" s="5"/>
      <c r="B112" s="6"/>
      <c r="C112" s="6"/>
      <c r="D112" s="6"/>
      <c r="E112" s="6"/>
      <c r="F112" s="6"/>
      <c r="G112" s="6"/>
      <c r="H112" s="5"/>
      <c r="I112" s="5"/>
      <c r="J112" s="5"/>
      <c r="K112" s="69"/>
      <c r="L112" s="27"/>
      <c r="M112" s="27"/>
      <c r="N112" s="27"/>
      <c r="O112" s="27"/>
      <c r="P112" s="28"/>
      <c r="Q112" s="63"/>
      <c r="R112" s="63"/>
      <c r="S112" s="5"/>
      <c r="T112" s="5"/>
      <c r="U112" s="5"/>
    </row>
    <row r="113" spans="1:21" ht="15.75" customHeight="1">
      <c r="A113" s="5"/>
      <c r="B113" s="6"/>
      <c r="C113" s="6"/>
      <c r="D113" s="6"/>
      <c r="E113" s="6"/>
      <c r="F113" s="6"/>
      <c r="G113" s="6"/>
      <c r="H113" s="5"/>
      <c r="I113" s="5"/>
      <c r="J113" s="5"/>
      <c r="K113" s="69"/>
      <c r="L113" s="27"/>
      <c r="M113" s="27"/>
      <c r="N113" s="27"/>
      <c r="O113" s="27"/>
      <c r="P113" s="28"/>
      <c r="Q113" s="63"/>
      <c r="R113" s="63"/>
      <c r="S113" s="5"/>
      <c r="T113" s="5"/>
      <c r="U113" s="5"/>
    </row>
    <row r="114" spans="1:21" ht="15.75" customHeight="1">
      <c r="A114" s="5"/>
      <c r="B114" s="6"/>
      <c r="C114" s="6"/>
      <c r="D114" s="6"/>
      <c r="E114" s="6"/>
      <c r="F114" s="6"/>
      <c r="G114" s="6"/>
      <c r="H114" s="5"/>
      <c r="I114" s="5"/>
      <c r="J114" s="5"/>
      <c r="K114" s="69"/>
      <c r="L114" s="27"/>
      <c r="M114" s="27"/>
      <c r="N114" s="27"/>
      <c r="O114" s="27"/>
      <c r="P114" s="28"/>
      <c r="Q114" s="63"/>
      <c r="R114" s="63"/>
      <c r="S114" s="5"/>
      <c r="T114" s="5"/>
      <c r="U114" s="5"/>
    </row>
    <row r="115" spans="1:21" ht="15.75" customHeight="1">
      <c r="A115" s="5"/>
      <c r="B115" s="6"/>
      <c r="C115" s="6"/>
      <c r="D115" s="6"/>
      <c r="E115" s="6"/>
      <c r="F115" s="6"/>
      <c r="G115" s="6"/>
      <c r="H115" s="5"/>
      <c r="I115" s="5"/>
      <c r="J115" s="5"/>
      <c r="K115" s="69"/>
      <c r="L115" s="27"/>
      <c r="M115" s="27"/>
      <c r="N115" s="27"/>
      <c r="O115" s="27"/>
      <c r="P115" s="28"/>
      <c r="Q115" s="63"/>
      <c r="R115" s="63"/>
      <c r="S115" s="5"/>
      <c r="T115" s="5"/>
      <c r="U115" s="5"/>
    </row>
    <row r="116" spans="1:21" ht="15.75" customHeight="1">
      <c r="A116" s="5"/>
      <c r="B116" s="6"/>
      <c r="C116" s="6"/>
      <c r="D116" s="6"/>
      <c r="E116" s="6"/>
      <c r="F116" s="6"/>
      <c r="G116" s="6"/>
      <c r="H116" s="5"/>
      <c r="I116" s="5"/>
      <c r="J116" s="5"/>
      <c r="K116" s="69"/>
      <c r="L116" s="27"/>
      <c r="M116" s="27"/>
      <c r="N116" s="27"/>
      <c r="O116" s="27"/>
      <c r="P116" s="28"/>
      <c r="Q116" s="63"/>
      <c r="R116" s="63"/>
      <c r="S116" s="5"/>
      <c r="T116" s="5"/>
      <c r="U116" s="5"/>
    </row>
    <row r="117" spans="1:21" ht="15.75" customHeight="1">
      <c r="A117" s="5"/>
      <c r="B117" s="6"/>
      <c r="C117" s="6"/>
      <c r="D117" s="6"/>
      <c r="E117" s="6"/>
      <c r="F117" s="6"/>
      <c r="G117" s="6"/>
      <c r="H117" s="5"/>
      <c r="I117" s="5"/>
      <c r="J117" s="5"/>
      <c r="K117" s="69"/>
      <c r="L117" s="27"/>
      <c r="M117" s="27"/>
      <c r="N117" s="27"/>
      <c r="O117" s="27"/>
      <c r="P117" s="28"/>
      <c r="Q117" s="63"/>
      <c r="R117" s="63"/>
      <c r="S117" s="5"/>
      <c r="T117" s="5"/>
      <c r="U117" s="5"/>
    </row>
    <row r="118" spans="1:21" ht="15.75" customHeight="1">
      <c r="A118" s="5"/>
      <c r="B118" s="6"/>
      <c r="C118" s="6"/>
      <c r="D118" s="6"/>
      <c r="E118" s="6"/>
      <c r="F118" s="6"/>
      <c r="G118" s="6"/>
      <c r="H118" s="5"/>
      <c r="I118" s="5"/>
      <c r="J118" s="5"/>
      <c r="K118" s="69"/>
      <c r="L118" s="27"/>
      <c r="M118" s="27"/>
      <c r="N118" s="27"/>
      <c r="O118" s="27"/>
      <c r="P118" s="28"/>
      <c r="Q118" s="63"/>
      <c r="R118" s="63"/>
      <c r="S118" s="5"/>
      <c r="T118" s="5"/>
      <c r="U118" s="5"/>
    </row>
    <row r="119" spans="1:21" ht="15.75" customHeight="1">
      <c r="A119" s="5"/>
      <c r="B119" s="6"/>
      <c r="C119" s="6"/>
      <c r="D119" s="6"/>
      <c r="E119" s="6"/>
      <c r="F119" s="6"/>
      <c r="G119" s="6"/>
      <c r="H119" s="5"/>
      <c r="I119" s="5"/>
      <c r="J119" s="5"/>
      <c r="K119" s="69"/>
      <c r="L119" s="27"/>
      <c r="M119" s="27"/>
      <c r="N119" s="27"/>
      <c r="O119" s="27"/>
      <c r="P119" s="28"/>
      <c r="Q119" s="63"/>
      <c r="R119" s="63"/>
      <c r="S119" s="5"/>
      <c r="T119" s="5"/>
      <c r="U119" s="5"/>
    </row>
    <row r="120" spans="1:21" ht="15.75" customHeight="1">
      <c r="A120" s="5"/>
      <c r="B120" s="6"/>
      <c r="C120" s="6"/>
      <c r="D120" s="6"/>
      <c r="E120" s="6"/>
      <c r="F120" s="6"/>
      <c r="G120" s="6"/>
      <c r="H120" s="5"/>
      <c r="I120" s="5"/>
      <c r="J120" s="5"/>
      <c r="K120" s="69"/>
      <c r="L120" s="27"/>
      <c r="M120" s="27"/>
      <c r="N120" s="27"/>
      <c r="O120" s="27"/>
      <c r="P120" s="28"/>
      <c r="Q120" s="63"/>
      <c r="R120" s="63"/>
      <c r="S120" s="5"/>
      <c r="T120" s="5"/>
      <c r="U120" s="5"/>
    </row>
    <row r="121" spans="1:21" ht="15.75" customHeight="1">
      <c r="A121" s="5"/>
      <c r="B121" s="6"/>
      <c r="C121" s="6"/>
      <c r="D121" s="6"/>
      <c r="E121" s="6"/>
      <c r="F121" s="6"/>
      <c r="G121" s="6"/>
      <c r="H121" s="5"/>
      <c r="I121" s="5"/>
      <c r="J121" s="5"/>
      <c r="K121" s="69"/>
      <c r="L121" s="27"/>
      <c r="M121" s="27"/>
      <c r="N121" s="27"/>
      <c r="O121" s="27"/>
      <c r="P121" s="28"/>
      <c r="Q121" s="63"/>
      <c r="R121" s="63"/>
      <c r="S121" s="5"/>
      <c r="T121" s="5"/>
      <c r="U121" s="5"/>
    </row>
    <row r="122" spans="1:21" ht="15.75" customHeight="1">
      <c r="A122" s="5"/>
      <c r="B122" s="6"/>
      <c r="C122" s="6"/>
      <c r="D122" s="6"/>
      <c r="E122" s="6"/>
      <c r="F122" s="6"/>
      <c r="G122" s="6"/>
      <c r="H122" s="5"/>
      <c r="I122" s="5"/>
      <c r="J122" s="5"/>
      <c r="K122" s="69"/>
      <c r="L122" s="27"/>
      <c r="M122" s="27"/>
      <c r="N122" s="27"/>
      <c r="O122" s="27"/>
      <c r="P122" s="28"/>
      <c r="Q122" s="63"/>
      <c r="R122" s="63"/>
      <c r="S122" s="5"/>
      <c r="T122" s="5"/>
      <c r="U122" s="5"/>
    </row>
    <row r="123" spans="1:21" ht="15.75" customHeight="1">
      <c r="A123" s="5"/>
      <c r="B123" s="6"/>
      <c r="C123" s="6"/>
      <c r="D123" s="6"/>
      <c r="E123" s="6"/>
      <c r="F123" s="6"/>
      <c r="G123" s="6"/>
      <c r="H123" s="5"/>
      <c r="I123" s="5"/>
      <c r="J123" s="5"/>
      <c r="K123" s="69"/>
      <c r="L123" s="27"/>
      <c r="M123" s="27"/>
      <c r="N123" s="27"/>
      <c r="O123" s="27"/>
      <c r="P123" s="28"/>
      <c r="Q123" s="63"/>
      <c r="R123" s="63"/>
      <c r="S123" s="5"/>
      <c r="T123" s="5"/>
      <c r="U123" s="5"/>
    </row>
    <row r="124" spans="1:21" ht="15.75" customHeight="1">
      <c r="A124" s="5"/>
      <c r="B124" s="6"/>
      <c r="C124" s="6"/>
      <c r="D124" s="6"/>
      <c r="E124" s="6"/>
      <c r="F124" s="6"/>
      <c r="G124" s="6"/>
      <c r="H124" s="5"/>
      <c r="I124" s="5"/>
      <c r="J124" s="5"/>
      <c r="K124" s="69"/>
      <c r="L124" s="27"/>
      <c r="M124" s="27"/>
      <c r="N124" s="27"/>
      <c r="O124" s="27"/>
      <c r="P124" s="28"/>
      <c r="Q124" s="63"/>
      <c r="R124" s="63"/>
      <c r="S124" s="5"/>
      <c r="T124" s="5"/>
      <c r="U124" s="5"/>
    </row>
    <row r="125" spans="1:21" ht="15.75" customHeight="1">
      <c r="A125" s="5"/>
      <c r="B125" s="6"/>
      <c r="C125" s="6"/>
      <c r="D125" s="6"/>
      <c r="E125" s="6"/>
      <c r="F125" s="6"/>
      <c r="G125" s="6"/>
      <c r="H125" s="5"/>
      <c r="I125" s="5"/>
      <c r="J125" s="5"/>
      <c r="K125" s="69"/>
      <c r="L125" s="27"/>
      <c r="M125" s="27"/>
      <c r="N125" s="27"/>
      <c r="O125" s="27"/>
      <c r="P125" s="28"/>
      <c r="Q125" s="63"/>
      <c r="R125" s="63"/>
      <c r="S125" s="5"/>
      <c r="T125" s="5"/>
      <c r="U125" s="5"/>
    </row>
    <row r="126" spans="1:21" ht="15.75" customHeight="1">
      <c r="A126" s="5"/>
      <c r="B126" s="6"/>
      <c r="C126" s="6"/>
      <c r="D126" s="6"/>
      <c r="E126" s="6"/>
      <c r="F126" s="6"/>
      <c r="G126" s="6"/>
      <c r="H126" s="5"/>
      <c r="I126" s="5"/>
      <c r="J126" s="5"/>
      <c r="K126" s="69"/>
      <c r="L126" s="27"/>
      <c r="M126" s="27"/>
      <c r="N126" s="27"/>
      <c r="O126" s="27"/>
      <c r="P126" s="28"/>
      <c r="Q126" s="63"/>
      <c r="R126" s="63"/>
      <c r="S126" s="5"/>
      <c r="T126" s="5"/>
      <c r="U126" s="5"/>
    </row>
    <row r="127" spans="1:21" ht="15.75" customHeight="1">
      <c r="A127" s="5"/>
      <c r="B127" s="6"/>
      <c r="C127" s="6"/>
      <c r="D127" s="6"/>
      <c r="E127" s="6"/>
      <c r="F127" s="6"/>
      <c r="G127" s="6"/>
      <c r="H127" s="5"/>
      <c r="I127" s="5"/>
      <c r="J127" s="5"/>
      <c r="K127" s="69"/>
      <c r="L127" s="27"/>
      <c r="M127" s="27"/>
      <c r="N127" s="27"/>
      <c r="O127" s="27"/>
      <c r="P127" s="28"/>
      <c r="Q127" s="63"/>
      <c r="R127" s="63"/>
      <c r="S127" s="5"/>
      <c r="T127" s="5"/>
      <c r="U127" s="5"/>
    </row>
    <row r="128" spans="1:21" ht="15.75" customHeight="1">
      <c r="A128" s="5"/>
      <c r="B128" s="6"/>
      <c r="C128" s="6"/>
      <c r="D128" s="6"/>
      <c r="E128" s="6"/>
      <c r="F128" s="6"/>
      <c r="G128" s="6"/>
      <c r="H128" s="5"/>
      <c r="I128" s="5"/>
      <c r="J128" s="5"/>
      <c r="K128" s="69"/>
      <c r="L128" s="27"/>
      <c r="M128" s="27"/>
      <c r="N128" s="27"/>
      <c r="O128" s="27"/>
      <c r="P128" s="28"/>
      <c r="Q128" s="63"/>
      <c r="R128" s="63"/>
      <c r="S128" s="5"/>
      <c r="T128" s="5"/>
      <c r="U128" s="5"/>
    </row>
    <row r="129" spans="1:21" ht="15.75" customHeight="1">
      <c r="A129" s="5"/>
      <c r="B129" s="6"/>
      <c r="C129" s="6"/>
      <c r="D129" s="6"/>
      <c r="E129" s="6"/>
      <c r="F129" s="6"/>
      <c r="G129" s="6"/>
      <c r="H129" s="5"/>
      <c r="I129" s="5"/>
      <c r="J129" s="5"/>
      <c r="K129" s="69"/>
      <c r="L129" s="27"/>
      <c r="M129" s="27"/>
      <c r="N129" s="27"/>
      <c r="O129" s="27"/>
      <c r="P129" s="28"/>
      <c r="Q129" s="63"/>
      <c r="R129" s="63"/>
      <c r="S129" s="5"/>
      <c r="T129" s="5"/>
      <c r="U129" s="5"/>
    </row>
    <row r="130" spans="1:21" ht="15.75" customHeight="1">
      <c r="A130" s="5"/>
      <c r="B130" s="6"/>
      <c r="C130" s="6"/>
      <c r="D130" s="6"/>
      <c r="E130" s="6"/>
      <c r="F130" s="6"/>
      <c r="G130" s="6"/>
      <c r="H130" s="5"/>
      <c r="I130" s="5"/>
      <c r="J130" s="5"/>
      <c r="K130" s="69"/>
      <c r="L130" s="27"/>
      <c r="M130" s="27"/>
      <c r="N130" s="27"/>
      <c r="O130" s="27"/>
      <c r="P130" s="28"/>
      <c r="Q130" s="63"/>
      <c r="R130" s="63"/>
      <c r="S130" s="5"/>
      <c r="T130" s="5"/>
      <c r="U130" s="5"/>
    </row>
    <row r="131" spans="1:21" ht="15.75" customHeight="1">
      <c r="A131" s="5"/>
      <c r="B131" s="6"/>
      <c r="C131" s="6"/>
      <c r="D131" s="6"/>
      <c r="E131" s="6"/>
      <c r="F131" s="6"/>
      <c r="G131" s="6"/>
      <c r="H131" s="5"/>
      <c r="I131" s="5"/>
      <c r="J131" s="5"/>
      <c r="K131" s="69"/>
      <c r="L131" s="27"/>
      <c r="M131" s="27"/>
      <c r="N131" s="27"/>
      <c r="O131" s="27"/>
      <c r="P131" s="28"/>
      <c r="Q131" s="63"/>
      <c r="R131" s="63"/>
      <c r="S131" s="5"/>
      <c r="T131" s="5"/>
      <c r="U131" s="5"/>
    </row>
    <row r="132" spans="1:21" ht="15.75" customHeight="1">
      <c r="A132" s="5"/>
      <c r="B132" s="6"/>
      <c r="C132" s="6"/>
      <c r="D132" s="6"/>
      <c r="E132" s="6"/>
      <c r="F132" s="6"/>
      <c r="G132" s="6"/>
      <c r="H132" s="5"/>
      <c r="I132" s="5"/>
      <c r="J132" s="5"/>
      <c r="K132" s="69"/>
      <c r="L132" s="27"/>
      <c r="M132" s="27"/>
      <c r="N132" s="27"/>
      <c r="O132" s="27"/>
      <c r="P132" s="28"/>
      <c r="Q132" s="63"/>
      <c r="R132" s="63"/>
      <c r="S132" s="5"/>
      <c r="T132" s="5"/>
      <c r="U132" s="5"/>
    </row>
    <row r="133" spans="1:21" ht="15.75" customHeight="1">
      <c r="A133" s="5"/>
      <c r="B133" s="6"/>
      <c r="C133" s="6"/>
      <c r="D133" s="6"/>
      <c r="E133" s="6"/>
      <c r="F133" s="6"/>
      <c r="G133" s="6"/>
      <c r="H133" s="5"/>
      <c r="I133" s="5"/>
      <c r="J133" s="5"/>
      <c r="K133" s="69"/>
      <c r="L133" s="27"/>
      <c r="M133" s="27"/>
      <c r="N133" s="27"/>
      <c r="O133" s="27"/>
      <c r="P133" s="28"/>
      <c r="Q133" s="63"/>
      <c r="R133" s="63"/>
      <c r="S133" s="5"/>
      <c r="T133" s="5"/>
      <c r="U133" s="5"/>
    </row>
    <row r="134" spans="1:21" ht="15.75" customHeight="1">
      <c r="A134" s="5"/>
      <c r="B134" s="6"/>
      <c r="C134" s="6"/>
      <c r="D134" s="6"/>
      <c r="E134" s="6"/>
      <c r="F134" s="6"/>
      <c r="G134" s="6"/>
      <c r="H134" s="5"/>
      <c r="I134" s="5"/>
      <c r="J134" s="5"/>
      <c r="K134" s="69"/>
      <c r="L134" s="27"/>
      <c r="M134" s="27"/>
      <c r="N134" s="27"/>
      <c r="O134" s="27"/>
      <c r="P134" s="28"/>
      <c r="Q134" s="63"/>
      <c r="R134" s="63"/>
      <c r="S134" s="5"/>
      <c r="T134" s="5"/>
      <c r="U134" s="5"/>
    </row>
    <row r="135" spans="1:21" ht="15.75" customHeight="1">
      <c r="A135" s="5"/>
      <c r="B135" s="6"/>
      <c r="C135" s="6"/>
      <c r="D135" s="6"/>
      <c r="E135" s="6"/>
      <c r="F135" s="6"/>
      <c r="G135" s="6"/>
      <c r="H135" s="5"/>
      <c r="I135" s="5"/>
      <c r="J135" s="5"/>
      <c r="K135" s="69"/>
      <c r="L135" s="27"/>
      <c r="M135" s="27"/>
      <c r="N135" s="27"/>
      <c r="O135" s="27"/>
      <c r="P135" s="28"/>
      <c r="Q135" s="63"/>
      <c r="R135" s="63"/>
      <c r="S135" s="5"/>
      <c r="T135" s="5"/>
      <c r="U135" s="5"/>
    </row>
    <row r="136" spans="1:21" ht="15.75" customHeight="1">
      <c r="A136" s="5"/>
      <c r="B136" s="6"/>
      <c r="C136" s="6"/>
      <c r="D136" s="6"/>
      <c r="E136" s="6"/>
      <c r="F136" s="6"/>
      <c r="G136" s="6"/>
      <c r="H136" s="5"/>
      <c r="I136" s="5"/>
      <c r="J136" s="5"/>
      <c r="K136" s="69"/>
      <c r="L136" s="27"/>
      <c r="M136" s="27"/>
      <c r="N136" s="27"/>
      <c r="O136" s="27"/>
      <c r="P136" s="28"/>
      <c r="Q136" s="63"/>
      <c r="R136" s="63"/>
      <c r="S136" s="5"/>
      <c r="T136" s="5"/>
      <c r="U136" s="5"/>
    </row>
    <row r="137" spans="1:21" ht="15.75" customHeight="1">
      <c r="A137" s="5"/>
      <c r="B137" s="6"/>
      <c r="C137" s="6"/>
      <c r="D137" s="6"/>
      <c r="E137" s="6"/>
      <c r="F137" s="6"/>
      <c r="G137" s="6"/>
      <c r="H137" s="5"/>
      <c r="I137" s="5"/>
      <c r="J137" s="5"/>
      <c r="K137" s="69"/>
      <c r="L137" s="27"/>
      <c r="M137" s="27"/>
      <c r="N137" s="27"/>
      <c r="O137" s="27"/>
      <c r="P137" s="28"/>
      <c r="Q137" s="63"/>
      <c r="R137" s="63"/>
      <c r="S137" s="5"/>
      <c r="T137" s="5"/>
      <c r="U137" s="5"/>
    </row>
    <row r="138" spans="1:21" ht="15.75" customHeight="1">
      <c r="A138" s="5"/>
      <c r="B138" s="6"/>
      <c r="C138" s="6"/>
      <c r="D138" s="6"/>
      <c r="E138" s="6"/>
      <c r="F138" s="6"/>
      <c r="G138" s="6"/>
      <c r="H138" s="5"/>
      <c r="I138" s="5"/>
      <c r="J138" s="5"/>
      <c r="K138" s="69"/>
      <c r="L138" s="27"/>
      <c r="M138" s="27"/>
      <c r="N138" s="27"/>
      <c r="O138" s="27"/>
      <c r="P138" s="28"/>
      <c r="Q138" s="63"/>
      <c r="R138" s="63"/>
      <c r="S138" s="5"/>
      <c r="T138" s="5"/>
      <c r="U138" s="5"/>
    </row>
    <row r="139" spans="1:21" ht="15.75" customHeight="1">
      <c r="A139" s="5"/>
      <c r="B139" s="6"/>
      <c r="C139" s="6"/>
      <c r="D139" s="6"/>
      <c r="E139" s="6"/>
      <c r="F139" s="6"/>
      <c r="G139" s="6"/>
      <c r="H139" s="5"/>
      <c r="I139" s="5"/>
      <c r="J139" s="5"/>
      <c r="K139" s="69"/>
      <c r="L139" s="27"/>
      <c r="M139" s="27"/>
      <c r="N139" s="27"/>
      <c r="O139" s="27"/>
      <c r="P139" s="28"/>
      <c r="Q139" s="63"/>
      <c r="R139" s="63"/>
      <c r="S139" s="5"/>
      <c r="T139" s="5"/>
      <c r="U139" s="5"/>
    </row>
    <row r="140" spans="1:21" ht="15.75" customHeight="1">
      <c r="A140" s="5"/>
      <c r="B140" s="6"/>
      <c r="C140" s="6"/>
      <c r="D140" s="6"/>
      <c r="E140" s="6"/>
      <c r="F140" s="6"/>
      <c r="G140" s="6"/>
      <c r="H140" s="5"/>
      <c r="I140" s="5"/>
      <c r="J140" s="5"/>
      <c r="K140" s="69"/>
      <c r="L140" s="27"/>
      <c r="M140" s="27"/>
      <c r="N140" s="27"/>
      <c r="O140" s="27"/>
      <c r="P140" s="28"/>
      <c r="Q140" s="63"/>
      <c r="R140" s="63"/>
      <c r="S140" s="5"/>
      <c r="T140" s="5"/>
      <c r="U140" s="5"/>
    </row>
    <row r="141" spans="1:21" ht="15.75" customHeight="1">
      <c r="A141" s="5"/>
      <c r="B141" s="6"/>
      <c r="C141" s="6"/>
      <c r="D141" s="6"/>
      <c r="E141" s="6"/>
      <c r="F141" s="6"/>
      <c r="G141" s="6"/>
      <c r="H141" s="5"/>
      <c r="I141" s="5"/>
      <c r="J141" s="5"/>
      <c r="K141" s="69"/>
      <c r="L141" s="27"/>
      <c r="M141" s="27"/>
      <c r="N141" s="27"/>
      <c r="O141" s="27"/>
      <c r="P141" s="28"/>
      <c r="Q141" s="63"/>
      <c r="R141" s="63"/>
      <c r="S141" s="5"/>
      <c r="T141" s="5"/>
      <c r="U141" s="5"/>
    </row>
    <row r="142" spans="1:21" ht="15.75" customHeight="1">
      <c r="A142" s="5"/>
      <c r="B142" s="6"/>
      <c r="C142" s="6"/>
      <c r="D142" s="6"/>
      <c r="E142" s="6"/>
      <c r="F142" s="6"/>
      <c r="G142" s="6"/>
      <c r="H142" s="5"/>
      <c r="I142" s="5"/>
      <c r="J142" s="5"/>
      <c r="K142" s="69"/>
      <c r="L142" s="27"/>
      <c r="M142" s="27"/>
      <c r="N142" s="27"/>
      <c r="O142" s="27"/>
      <c r="P142" s="28"/>
      <c r="Q142" s="63"/>
      <c r="R142" s="63"/>
      <c r="S142" s="5"/>
      <c r="T142" s="5"/>
      <c r="U142" s="5"/>
    </row>
    <row r="143" spans="1:21" ht="15.75" customHeight="1">
      <c r="A143" s="5"/>
      <c r="B143" s="6"/>
      <c r="C143" s="6"/>
      <c r="D143" s="6"/>
      <c r="E143" s="6"/>
      <c r="F143" s="6"/>
      <c r="G143" s="6"/>
      <c r="H143" s="5"/>
      <c r="I143" s="5"/>
      <c r="J143" s="5"/>
      <c r="K143" s="69"/>
      <c r="L143" s="27"/>
      <c r="M143" s="27"/>
      <c r="N143" s="27"/>
      <c r="O143" s="27"/>
      <c r="P143" s="28"/>
      <c r="Q143" s="63"/>
      <c r="R143" s="63"/>
      <c r="S143" s="5"/>
      <c r="T143" s="5"/>
      <c r="U143" s="5"/>
    </row>
    <row r="144" spans="1:21" ht="15.75" customHeight="1">
      <c r="A144" s="5"/>
      <c r="B144" s="6"/>
      <c r="C144" s="6"/>
      <c r="D144" s="6"/>
      <c r="E144" s="6"/>
      <c r="F144" s="6"/>
      <c r="G144" s="6"/>
      <c r="H144" s="5"/>
      <c r="I144" s="5"/>
      <c r="J144" s="5"/>
      <c r="K144" s="69"/>
      <c r="L144" s="27"/>
      <c r="M144" s="27"/>
      <c r="N144" s="27"/>
      <c r="O144" s="27"/>
      <c r="P144" s="28"/>
      <c r="Q144" s="63"/>
      <c r="R144" s="63"/>
      <c r="S144" s="5"/>
      <c r="T144" s="5"/>
      <c r="U144" s="5"/>
    </row>
    <row r="145" spans="1:21" ht="15.75" customHeight="1">
      <c r="A145" s="5"/>
      <c r="B145" s="6"/>
      <c r="C145" s="6"/>
      <c r="D145" s="6"/>
      <c r="E145" s="6"/>
      <c r="F145" s="6"/>
      <c r="G145" s="6"/>
      <c r="H145" s="5"/>
      <c r="I145" s="5"/>
      <c r="J145" s="5"/>
      <c r="K145" s="69"/>
      <c r="L145" s="27"/>
      <c r="M145" s="27"/>
      <c r="N145" s="27"/>
      <c r="O145" s="27"/>
      <c r="P145" s="28"/>
      <c r="Q145" s="63"/>
      <c r="R145" s="63"/>
      <c r="S145" s="5"/>
      <c r="T145" s="5"/>
      <c r="U145" s="5"/>
    </row>
    <row r="146" spans="1:21" ht="15.75" customHeight="1">
      <c r="A146" s="5"/>
      <c r="B146" s="6"/>
      <c r="C146" s="6"/>
      <c r="D146" s="6"/>
      <c r="E146" s="6"/>
      <c r="F146" s="6"/>
      <c r="G146" s="6"/>
      <c r="H146" s="5"/>
      <c r="I146" s="5"/>
      <c r="J146" s="5"/>
      <c r="K146" s="69"/>
      <c r="L146" s="27"/>
      <c r="M146" s="27"/>
      <c r="N146" s="27"/>
      <c r="O146" s="27"/>
      <c r="P146" s="28"/>
      <c r="Q146" s="63"/>
      <c r="R146" s="63"/>
      <c r="S146" s="5"/>
      <c r="T146" s="5"/>
      <c r="U146" s="5"/>
    </row>
    <row r="147" spans="1:21" ht="15.75" customHeight="1">
      <c r="A147" s="5"/>
      <c r="B147" s="6"/>
      <c r="C147" s="6"/>
      <c r="D147" s="6"/>
      <c r="E147" s="6"/>
      <c r="F147" s="6"/>
      <c r="G147" s="6"/>
      <c r="H147" s="5"/>
      <c r="I147" s="5"/>
      <c r="J147" s="5"/>
      <c r="K147" s="69"/>
      <c r="L147" s="27"/>
      <c r="M147" s="27"/>
      <c r="N147" s="27"/>
      <c r="O147" s="27"/>
      <c r="P147" s="28"/>
      <c r="Q147" s="63"/>
      <c r="R147" s="63"/>
      <c r="S147" s="5"/>
      <c r="T147" s="5"/>
      <c r="U147" s="5"/>
    </row>
    <row r="148" spans="1:21" ht="15.75" customHeight="1">
      <c r="A148" s="5"/>
      <c r="B148" s="6"/>
      <c r="C148" s="6"/>
      <c r="D148" s="6"/>
      <c r="E148" s="6"/>
      <c r="F148" s="6"/>
      <c r="G148" s="6"/>
      <c r="H148" s="5"/>
      <c r="I148" s="5"/>
      <c r="J148" s="5"/>
      <c r="K148" s="69"/>
      <c r="L148" s="27"/>
      <c r="M148" s="27"/>
      <c r="N148" s="27"/>
      <c r="O148" s="27"/>
      <c r="P148" s="28"/>
      <c r="Q148" s="63"/>
      <c r="R148" s="63"/>
      <c r="S148" s="5"/>
      <c r="T148" s="5"/>
      <c r="U148" s="5"/>
    </row>
    <row r="149" spans="1:21" ht="15.75" customHeight="1">
      <c r="A149" s="5"/>
      <c r="B149" s="6"/>
      <c r="C149" s="6"/>
      <c r="D149" s="6"/>
      <c r="E149" s="6"/>
      <c r="F149" s="6"/>
      <c r="G149" s="6"/>
      <c r="H149" s="5"/>
      <c r="I149" s="5"/>
      <c r="J149" s="5"/>
      <c r="K149" s="69"/>
      <c r="L149" s="27"/>
      <c r="M149" s="27"/>
      <c r="N149" s="27"/>
      <c r="O149" s="27"/>
      <c r="P149" s="28"/>
      <c r="Q149" s="63"/>
      <c r="R149" s="63"/>
      <c r="S149" s="5"/>
      <c r="T149" s="5"/>
      <c r="U149" s="5"/>
    </row>
    <row r="150" spans="1:21" ht="15.75" customHeight="1">
      <c r="A150" s="5"/>
      <c r="B150" s="6"/>
      <c r="C150" s="6"/>
      <c r="D150" s="6"/>
      <c r="E150" s="6"/>
      <c r="F150" s="6"/>
      <c r="G150" s="6"/>
      <c r="H150" s="5"/>
      <c r="I150" s="5"/>
      <c r="J150" s="5"/>
      <c r="K150" s="69"/>
      <c r="L150" s="27"/>
      <c r="M150" s="27"/>
      <c r="N150" s="27"/>
      <c r="O150" s="27"/>
      <c r="P150" s="28"/>
      <c r="Q150" s="63"/>
      <c r="R150" s="63"/>
      <c r="S150" s="5"/>
      <c r="T150" s="5"/>
      <c r="U150" s="5"/>
    </row>
    <row r="151" spans="1:21" ht="15.75" customHeight="1">
      <c r="A151" s="5"/>
      <c r="B151" s="6"/>
      <c r="C151" s="6"/>
      <c r="D151" s="6"/>
      <c r="E151" s="6"/>
      <c r="F151" s="6"/>
      <c r="G151" s="6"/>
      <c r="H151" s="5"/>
      <c r="I151" s="5"/>
      <c r="J151" s="5"/>
      <c r="K151" s="69"/>
      <c r="L151" s="27"/>
      <c r="M151" s="27"/>
      <c r="N151" s="27"/>
      <c r="O151" s="27"/>
      <c r="P151" s="28"/>
      <c r="Q151" s="63"/>
      <c r="R151" s="63"/>
      <c r="S151" s="5"/>
      <c r="T151" s="5"/>
      <c r="U151" s="5"/>
    </row>
    <row r="152" spans="1:21" ht="15.75" customHeight="1">
      <c r="A152" s="5"/>
      <c r="B152" s="6"/>
      <c r="C152" s="6"/>
      <c r="D152" s="6"/>
      <c r="E152" s="6"/>
      <c r="F152" s="6"/>
      <c r="G152" s="6"/>
      <c r="H152" s="5"/>
      <c r="I152" s="5"/>
      <c r="J152" s="5"/>
      <c r="K152" s="69"/>
      <c r="L152" s="27"/>
      <c r="M152" s="27"/>
      <c r="N152" s="27"/>
      <c r="O152" s="27"/>
      <c r="P152" s="28"/>
      <c r="Q152" s="63"/>
      <c r="R152" s="63"/>
      <c r="S152" s="5"/>
      <c r="T152" s="5"/>
      <c r="U152" s="5"/>
    </row>
    <row r="153" spans="1:21" ht="15.75" customHeight="1">
      <c r="A153" s="5"/>
      <c r="B153" s="6"/>
      <c r="C153" s="6"/>
      <c r="D153" s="6"/>
      <c r="E153" s="6"/>
      <c r="F153" s="6"/>
      <c r="G153" s="6"/>
      <c r="H153" s="5"/>
      <c r="I153" s="5"/>
      <c r="J153" s="5"/>
      <c r="K153" s="69"/>
      <c r="L153" s="27"/>
      <c r="M153" s="27"/>
      <c r="N153" s="27"/>
      <c r="O153" s="27"/>
      <c r="P153" s="28"/>
      <c r="Q153" s="63"/>
      <c r="R153" s="63"/>
      <c r="S153" s="5"/>
      <c r="T153" s="5"/>
      <c r="U153" s="5"/>
    </row>
    <row r="154" spans="1:21" ht="15.75" customHeight="1">
      <c r="A154" s="5"/>
      <c r="B154" s="6"/>
      <c r="C154" s="6"/>
      <c r="D154" s="6"/>
      <c r="E154" s="6"/>
      <c r="F154" s="6"/>
      <c r="G154" s="6"/>
      <c r="H154" s="5"/>
      <c r="I154" s="5"/>
      <c r="J154" s="5"/>
      <c r="K154" s="69"/>
      <c r="L154" s="27"/>
      <c r="M154" s="27"/>
      <c r="N154" s="27"/>
      <c r="O154" s="27"/>
      <c r="P154" s="28"/>
      <c r="Q154" s="63"/>
      <c r="R154" s="63"/>
      <c r="S154" s="5"/>
      <c r="T154" s="5"/>
      <c r="U154" s="5"/>
    </row>
    <row r="155" spans="1:21" ht="15.75" customHeight="1">
      <c r="A155" s="5"/>
      <c r="B155" s="6"/>
      <c r="C155" s="6"/>
      <c r="D155" s="6"/>
      <c r="E155" s="6"/>
      <c r="F155" s="6"/>
      <c r="G155" s="6"/>
      <c r="H155" s="5"/>
      <c r="I155" s="5"/>
      <c r="J155" s="5"/>
      <c r="K155" s="69"/>
      <c r="L155" s="27"/>
      <c r="M155" s="27"/>
      <c r="N155" s="27"/>
      <c r="O155" s="27"/>
      <c r="P155" s="28"/>
      <c r="Q155" s="63"/>
      <c r="R155" s="63"/>
      <c r="S155" s="5"/>
      <c r="T155" s="5"/>
      <c r="U155" s="5"/>
    </row>
    <row r="156" spans="1:21" ht="15.75" customHeight="1">
      <c r="A156" s="5"/>
      <c r="B156" s="6"/>
      <c r="C156" s="6"/>
      <c r="D156" s="6"/>
      <c r="E156" s="6"/>
      <c r="F156" s="6"/>
      <c r="G156" s="6"/>
      <c r="H156" s="5"/>
      <c r="I156" s="5"/>
      <c r="J156" s="5"/>
      <c r="K156" s="69"/>
      <c r="L156" s="27"/>
      <c r="M156" s="27"/>
      <c r="N156" s="27"/>
      <c r="O156" s="27"/>
      <c r="P156" s="28"/>
      <c r="Q156" s="63"/>
      <c r="R156" s="63"/>
      <c r="S156" s="5"/>
      <c r="T156" s="5"/>
      <c r="U156" s="5"/>
    </row>
    <row r="157" spans="1:21" ht="15.75" customHeight="1">
      <c r="A157" s="5"/>
      <c r="B157" s="6"/>
      <c r="C157" s="6"/>
      <c r="D157" s="6"/>
      <c r="E157" s="6"/>
      <c r="F157" s="6"/>
      <c r="G157" s="6"/>
      <c r="H157" s="5"/>
      <c r="I157" s="5"/>
      <c r="J157" s="5"/>
      <c r="K157" s="69"/>
      <c r="L157" s="27"/>
      <c r="M157" s="27"/>
      <c r="N157" s="27"/>
      <c r="O157" s="27"/>
      <c r="P157" s="28"/>
      <c r="Q157" s="63"/>
      <c r="R157" s="63"/>
      <c r="S157" s="5"/>
      <c r="T157" s="5"/>
      <c r="U157" s="5"/>
    </row>
    <row r="158" spans="1:21" ht="15.75" customHeight="1">
      <c r="A158" s="5"/>
      <c r="B158" s="6"/>
      <c r="C158" s="6"/>
      <c r="D158" s="6"/>
      <c r="E158" s="6"/>
      <c r="F158" s="6"/>
      <c r="G158" s="6"/>
      <c r="H158" s="5"/>
      <c r="I158" s="5"/>
      <c r="J158" s="5"/>
      <c r="K158" s="69"/>
      <c r="L158" s="27"/>
      <c r="M158" s="27"/>
      <c r="N158" s="27"/>
      <c r="O158" s="27"/>
      <c r="P158" s="28"/>
      <c r="Q158" s="63"/>
      <c r="R158" s="63"/>
      <c r="S158" s="5"/>
      <c r="T158" s="5"/>
      <c r="U158" s="5"/>
    </row>
    <row r="159" spans="1:21" ht="15.75" customHeight="1">
      <c r="A159" s="5"/>
      <c r="B159" s="6"/>
      <c r="C159" s="6"/>
      <c r="D159" s="6"/>
      <c r="E159" s="6"/>
      <c r="F159" s="6"/>
      <c r="G159" s="6"/>
      <c r="H159" s="5"/>
      <c r="I159" s="5"/>
      <c r="J159" s="5"/>
      <c r="K159" s="69"/>
      <c r="L159" s="27"/>
      <c r="M159" s="27"/>
      <c r="N159" s="27"/>
      <c r="O159" s="27"/>
      <c r="P159" s="28"/>
      <c r="Q159" s="63"/>
      <c r="R159" s="63"/>
      <c r="S159" s="5"/>
      <c r="T159" s="5"/>
      <c r="U159" s="5"/>
    </row>
    <row r="160" spans="1:21" ht="15.75" customHeight="1">
      <c r="A160" s="5"/>
      <c r="B160" s="6"/>
      <c r="C160" s="6"/>
      <c r="D160" s="6"/>
      <c r="E160" s="6"/>
      <c r="F160" s="6"/>
      <c r="G160" s="6"/>
      <c r="H160" s="5"/>
      <c r="I160" s="5"/>
      <c r="J160" s="5"/>
      <c r="K160" s="69"/>
      <c r="L160" s="27"/>
      <c r="M160" s="27"/>
      <c r="N160" s="27"/>
      <c r="O160" s="27"/>
      <c r="P160" s="28"/>
      <c r="Q160" s="63"/>
      <c r="R160" s="63"/>
      <c r="S160" s="5"/>
      <c r="T160" s="5"/>
      <c r="U160" s="5"/>
    </row>
    <row r="161" spans="1:21" ht="15.75" customHeight="1">
      <c r="A161" s="5"/>
      <c r="B161" s="6"/>
      <c r="C161" s="6"/>
      <c r="D161" s="6"/>
      <c r="E161" s="6"/>
      <c r="F161" s="6"/>
      <c r="G161" s="6"/>
      <c r="H161" s="5"/>
      <c r="I161" s="5"/>
      <c r="J161" s="5"/>
      <c r="K161" s="69"/>
      <c r="L161" s="27"/>
      <c r="M161" s="27"/>
      <c r="N161" s="27"/>
      <c r="O161" s="27"/>
      <c r="P161" s="28"/>
      <c r="Q161" s="63"/>
      <c r="R161" s="63"/>
      <c r="S161" s="5"/>
      <c r="T161" s="5"/>
      <c r="U161" s="5"/>
    </row>
    <row r="162" spans="1:21" ht="15.75" customHeight="1">
      <c r="A162" s="5"/>
      <c r="B162" s="6"/>
      <c r="C162" s="6"/>
      <c r="D162" s="6"/>
      <c r="E162" s="6"/>
      <c r="F162" s="6"/>
      <c r="G162" s="6"/>
      <c r="H162" s="5"/>
      <c r="I162" s="5"/>
      <c r="J162" s="5"/>
      <c r="K162" s="69"/>
      <c r="L162" s="27"/>
      <c r="M162" s="27"/>
      <c r="N162" s="27"/>
      <c r="O162" s="27"/>
      <c r="P162" s="28"/>
      <c r="Q162" s="63"/>
      <c r="R162" s="63"/>
      <c r="S162" s="5"/>
      <c r="T162" s="5"/>
      <c r="U162" s="5"/>
    </row>
    <row r="163" spans="1:21" ht="15.75" customHeight="1">
      <c r="A163" s="5"/>
      <c r="B163" s="6"/>
      <c r="C163" s="6"/>
      <c r="D163" s="6"/>
      <c r="E163" s="6"/>
      <c r="F163" s="6"/>
      <c r="G163" s="6"/>
      <c r="H163" s="5"/>
      <c r="I163" s="5"/>
      <c r="J163" s="5"/>
      <c r="K163" s="69"/>
      <c r="L163" s="27"/>
      <c r="M163" s="27"/>
      <c r="N163" s="27"/>
      <c r="O163" s="27"/>
      <c r="P163" s="28"/>
      <c r="Q163" s="63"/>
      <c r="R163" s="63"/>
      <c r="S163" s="5"/>
      <c r="T163" s="5"/>
      <c r="U163" s="5"/>
    </row>
    <row r="164" spans="1:21" ht="15.75" customHeight="1">
      <c r="A164" s="5"/>
      <c r="B164" s="6"/>
      <c r="C164" s="6"/>
      <c r="D164" s="6"/>
      <c r="E164" s="6"/>
      <c r="F164" s="6"/>
      <c r="G164" s="6"/>
      <c r="H164" s="5"/>
      <c r="I164" s="5"/>
      <c r="J164" s="5"/>
      <c r="K164" s="69"/>
      <c r="L164" s="27"/>
      <c r="M164" s="27"/>
      <c r="N164" s="27"/>
      <c r="O164" s="27"/>
      <c r="P164" s="28"/>
      <c r="Q164" s="63"/>
      <c r="R164" s="63"/>
      <c r="S164" s="5"/>
      <c r="T164" s="5"/>
      <c r="U164" s="5"/>
    </row>
    <row r="165" spans="1:21" ht="15.75" customHeight="1">
      <c r="A165" s="5"/>
      <c r="B165" s="6"/>
      <c r="C165" s="6"/>
      <c r="D165" s="6"/>
      <c r="E165" s="6"/>
      <c r="F165" s="6"/>
      <c r="G165" s="6"/>
      <c r="H165" s="5"/>
      <c r="I165" s="5"/>
      <c r="J165" s="5"/>
      <c r="K165" s="69"/>
      <c r="L165" s="27"/>
      <c r="M165" s="27"/>
      <c r="N165" s="27"/>
      <c r="O165" s="27"/>
      <c r="P165" s="28"/>
      <c r="Q165" s="63"/>
      <c r="R165" s="63"/>
      <c r="S165" s="5"/>
      <c r="T165" s="5"/>
      <c r="U165" s="5"/>
    </row>
    <row r="166" spans="1:21" ht="15.75" customHeight="1">
      <c r="A166" s="5"/>
      <c r="B166" s="6"/>
      <c r="C166" s="6"/>
      <c r="D166" s="6"/>
      <c r="E166" s="6"/>
      <c r="F166" s="6"/>
      <c r="G166" s="6"/>
      <c r="H166" s="5"/>
      <c r="I166" s="5"/>
      <c r="J166" s="5"/>
      <c r="K166" s="69"/>
      <c r="L166" s="27"/>
      <c r="M166" s="27"/>
      <c r="N166" s="27"/>
      <c r="O166" s="27"/>
      <c r="P166" s="28"/>
      <c r="Q166" s="63"/>
      <c r="R166" s="63"/>
      <c r="S166" s="5"/>
      <c r="T166" s="5"/>
      <c r="U166" s="5"/>
    </row>
    <row r="167" spans="1:21" ht="15.75" customHeight="1">
      <c r="A167" s="5"/>
      <c r="B167" s="6"/>
      <c r="C167" s="6"/>
      <c r="D167" s="6"/>
      <c r="E167" s="6"/>
      <c r="F167" s="6"/>
      <c r="G167" s="6"/>
      <c r="H167" s="5"/>
      <c r="I167" s="5"/>
      <c r="J167" s="5"/>
      <c r="K167" s="69"/>
      <c r="L167" s="27"/>
      <c r="M167" s="27"/>
      <c r="N167" s="27"/>
      <c r="O167" s="27"/>
      <c r="P167" s="28"/>
      <c r="Q167" s="63"/>
      <c r="R167" s="63"/>
      <c r="S167" s="5"/>
      <c r="T167" s="5"/>
      <c r="U167" s="5"/>
    </row>
    <row r="168" spans="1:21" ht="15.75" customHeight="1">
      <c r="A168" s="5"/>
      <c r="B168" s="6"/>
      <c r="C168" s="6"/>
      <c r="D168" s="6"/>
      <c r="E168" s="6"/>
      <c r="F168" s="6"/>
      <c r="G168" s="6"/>
      <c r="H168" s="5"/>
      <c r="I168" s="5"/>
      <c r="J168" s="5"/>
      <c r="K168" s="69"/>
      <c r="L168" s="27"/>
      <c r="M168" s="27"/>
      <c r="N168" s="27"/>
      <c r="O168" s="27"/>
      <c r="P168" s="28"/>
      <c r="Q168" s="63"/>
      <c r="R168" s="63"/>
      <c r="S168" s="5"/>
      <c r="T168" s="5"/>
      <c r="U168" s="5"/>
    </row>
    <row r="169" spans="1:21" ht="15.75" customHeight="1">
      <c r="A169" s="5"/>
      <c r="B169" s="6"/>
      <c r="C169" s="6"/>
      <c r="D169" s="6"/>
      <c r="E169" s="6"/>
      <c r="F169" s="6"/>
      <c r="G169" s="6"/>
      <c r="H169" s="5"/>
      <c r="I169" s="5"/>
      <c r="J169" s="5"/>
      <c r="K169" s="69"/>
      <c r="L169" s="27"/>
      <c r="M169" s="27"/>
      <c r="N169" s="27"/>
      <c r="O169" s="27"/>
      <c r="P169" s="28"/>
      <c r="Q169" s="63"/>
      <c r="R169" s="63"/>
      <c r="S169" s="5"/>
      <c r="T169" s="5"/>
      <c r="U169" s="5"/>
    </row>
    <row r="170" spans="1:21" ht="15.75" customHeight="1">
      <c r="A170" s="5"/>
      <c r="B170" s="6"/>
      <c r="C170" s="6"/>
      <c r="D170" s="6"/>
      <c r="E170" s="6"/>
      <c r="F170" s="6"/>
      <c r="G170" s="6"/>
      <c r="H170" s="5"/>
      <c r="I170" s="5"/>
      <c r="J170" s="5"/>
      <c r="K170" s="69"/>
      <c r="L170" s="27"/>
      <c r="M170" s="27"/>
      <c r="N170" s="27"/>
      <c r="O170" s="27"/>
      <c r="P170" s="28"/>
      <c r="Q170" s="63"/>
      <c r="R170" s="63"/>
      <c r="S170" s="5"/>
      <c r="T170" s="5"/>
      <c r="U170" s="5"/>
    </row>
    <row r="171" spans="1:21" ht="15.75" customHeight="1">
      <c r="A171" s="5"/>
      <c r="B171" s="6"/>
      <c r="C171" s="6"/>
      <c r="D171" s="6"/>
      <c r="E171" s="6"/>
      <c r="F171" s="6"/>
      <c r="G171" s="6"/>
      <c r="H171" s="5"/>
      <c r="I171" s="5"/>
      <c r="J171" s="5"/>
      <c r="K171" s="69"/>
      <c r="L171" s="27"/>
      <c r="M171" s="27"/>
      <c r="N171" s="27"/>
      <c r="O171" s="27"/>
      <c r="P171" s="28"/>
      <c r="Q171" s="63"/>
      <c r="R171" s="63"/>
      <c r="S171" s="5"/>
      <c r="T171" s="5"/>
      <c r="U171" s="5"/>
    </row>
    <row r="172" spans="1:21" ht="15.75" customHeight="1">
      <c r="A172" s="5"/>
      <c r="B172" s="6"/>
      <c r="C172" s="6"/>
      <c r="D172" s="6"/>
      <c r="E172" s="6"/>
      <c r="F172" s="6"/>
      <c r="G172" s="6"/>
      <c r="H172" s="5"/>
      <c r="I172" s="5"/>
      <c r="J172" s="5"/>
      <c r="K172" s="69"/>
      <c r="L172" s="27"/>
      <c r="M172" s="27"/>
      <c r="N172" s="27"/>
      <c r="O172" s="27"/>
      <c r="P172" s="28"/>
      <c r="Q172" s="63"/>
      <c r="R172" s="63"/>
      <c r="S172" s="5"/>
      <c r="T172" s="5"/>
      <c r="U172" s="5"/>
    </row>
    <row r="173" spans="1:21" ht="15.75" customHeight="1">
      <c r="A173" s="5"/>
      <c r="B173" s="6"/>
      <c r="C173" s="6"/>
      <c r="D173" s="6"/>
      <c r="E173" s="6"/>
      <c r="F173" s="6"/>
      <c r="G173" s="6"/>
      <c r="H173" s="5"/>
      <c r="I173" s="5"/>
      <c r="J173" s="5"/>
      <c r="K173" s="69"/>
      <c r="L173" s="27"/>
      <c r="M173" s="27"/>
      <c r="N173" s="27"/>
      <c r="O173" s="27"/>
      <c r="P173" s="28"/>
      <c r="Q173" s="63"/>
      <c r="R173" s="63"/>
      <c r="S173" s="5"/>
      <c r="T173" s="5"/>
      <c r="U173" s="5"/>
    </row>
    <row r="174" spans="1:21" ht="15.75" customHeight="1">
      <c r="A174" s="5"/>
      <c r="B174" s="6"/>
      <c r="C174" s="6"/>
      <c r="D174" s="6"/>
      <c r="E174" s="6"/>
      <c r="F174" s="6"/>
      <c r="G174" s="6"/>
      <c r="H174" s="5"/>
      <c r="I174" s="5"/>
      <c r="J174" s="5"/>
      <c r="K174" s="69"/>
      <c r="L174" s="27"/>
      <c r="M174" s="27"/>
      <c r="N174" s="27"/>
      <c r="O174" s="27"/>
      <c r="P174" s="28"/>
      <c r="Q174" s="63"/>
      <c r="R174" s="63"/>
      <c r="S174" s="5"/>
      <c r="T174" s="5"/>
      <c r="U174" s="5"/>
    </row>
    <row r="175" spans="1:21" ht="15.75" customHeight="1">
      <c r="A175" s="5"/>
      <c r="B175" s="6"/>
      <c r="C175" s="6"/>
      <c r="D175" s="6"/>
      <c r="E175" s="6"/>
      <c r="F175" s="6"/>
      <c r="G175" s="6"/>
      <c r="H175" s="5"/>
      <c r="I175" s="5"/>
      <c r="J175" s="5"/>
      <c r="K175" s="69"/>
      <c r="L175" s="27"/>
      <c r="M175" s="27"/>
      <c r="N175" s="27"/>
      <c r="O175" s="27"/>
      <c r="P175" s="28"/>
      <c r="Q175" s="63"/>
      <c r="R175" s="63"/>
      <c r="S175" s="5"/>
      <c r="T175" s="5"/>
      <c r="U175" s="5"/>
    </row>
    <row r="176" spans="1:21" ht="15.75" customHeight="1">
      <c r="A176" s="5"/>
      <c r="B176" s="6"/>
      <c r="C176" s="6"/>
      <c r="D176" s="6"/>
      <c r="E176" s="6"/>
      <c r="F176" s="6"/>
      <c r="G176" s="6"/>
      <c r="H176" s="5"/>
      <c r="I176" s="5"/>
      <c r="J176" s="5"/>
      <c r="K176" s="69"/>
      <c r="L176" s="27"/>
      <c r="M176" s="27"/>
      <c r="N176" s="27"/>
      <c r="O176" s="27"/>
      <c r="P176" s="28"/>
      <c r="Q176" s="63"/>
      <c r="R176" s="63"/>
      <c r="S176" s="5"/>
      <c r="T176" s="5"/>
      <c r="U176" s="5"/>
    </row>
    <row r="177" spans="1:21" ht="15.75" customHeight="1">
      <c r="A177" s="5"/>
      <c r="B177" s="6"/>
      <c r="C177" s="6"/>
      <c r="D177" s="6"/>
      <c r="E177" s="6"/>
      <c r="F177" s="6"/>
      <c r="G177" s="6"/>
      <c r="H177" s="5"/>
      <c r="I177" s="5"/>
      <c r="J177" s="5"/>
      <c r="K177" s="69"/>
      <c r="L177" s="27"/>
      <c r="M177" s="27"/>
      <c r="N177" s="27"/>
      <c r="O177" s="27"/>
      <c r="P177" s="28"/>
      <c r="Q177" s="63"/>
      <c r="R177" s="63"/>
      <c r="S177" s="5"/>
      <c r="T177" s="5"/>
      <c r="U177" s="5"/>
    </row>
    <row r="178" spans="1:21" ht="15.75" customHeight="1">
      <c r="A178" s="5"/>
      <c r="B178" s="6"/>
      <c r="C178" s="6"/>
      <c r="D178" s="6"/>
      <c r="E178" s="6"/>
      <c r="F178" s="6"/>
      <c r="G178" s="6"/>
      <c r="H178" s="5"/>
      <c r="I178" s="5"/>
      <c r="J178" s="5"/>
      <c r="K178" s="69"/>
      <c r="L178" s="27"/>
      <c r="M178" s="27"/>
      <c r="N178" s="27"/>
      <c r="O178" s="27"/>
      <c r="P178" s="28"/>
      <c r="Q178" s="63"/>
      <c r="R178" s="63"/>
      <c r="S178" s="5"/>
      <c r="T178" s="5"/>
      <c r="U178" s="5"/>
    </row>
    <row r="179" spans="1:21" ht="15.75" customHeight="1">
      <c r="A179" s="5"/>
      <c r="B179" s="6"/>
      <c r="C179" s="6"/>
      <c r="D179" s="6"/>
      <c r="E179" s="6"/>
      <c r="F179" s="6"/>
      <c r="G179" s="6"/>
      <c r="H179" s="5"/>
      <c r="I179" s="5"/>
      <c r="J179" s="5"/>
      <c r="K179" s="69"/>
      <c r="L179" s="27"/>
      <c r="M179" s="27"/>
      <c r="N179" s="27"/>
      <c r="O179" s="27"/>
      <c r="P179" s="28"/>
      <c r="Q179" s="63"/>
      <c r="R179" s="63"/>
      <c r="S179" s="5"/>
      <c r="T179" s="5"/>
      <c r="U179" s="5"/>
    </row>
    <row r="180" spans="1:21" ht="15.75" customHeight="1">
      <c r="A180" s="5"/>
      <c r="B180" s="6"/>
      <c r="C180" s="6"/>
      <c r="D180" s="6"/>
      <c r="E180" s="6"/>
      <c r="F180" s="6"/>
      <c r="G180" s="6"/>
      <c r="H180" s="5"/>
      <c r="I180" s="5"/>
      <c r="J180" s="5"/>
      <c r="K180" s="69"/>
      <c r="L180" s="27"/>
      <c r="M180" s="27"/>
      <c r="N180" s="27"/>
      <c r="O180" s="27"/>
      <c r="P180" s="28"/>
      <c r="Q180" s="63"/>
      <c r="R180" s="63"/>
      <c r="S180" s="5"/>
      <c r="T180" s="5"/>
      <c r="U180" s="5"/>
    </row>
    <row r="181" spans="1:21" ht="15.75" customHeight="1">
      <c r="A181" s="5"/>
      <c r="B181" s="6"/>
      <c r="C181" s="6"/>
      <c r="D181" s="6"/>
      <c r="E181" s="6"/>
      <c r="F181" s="6"/>
      <c r="G181" s="6"/>
      <c r="H181" s="5"/>
      <c r="I181" s="5"/>
      <c r="J181" s="5"/>
      <c r="K181" s="69"/>
      <c r="L181" s="27"/>
      <c r="M181" s="27"/>
      <c r="N181" s="27"/>
      <c r="O181" s="27"/>
      <c r="P181" s="28"/>
      <c r="Q181" s="63"/>
      <c r="R181" s="63"/>
      <c r="S181" s="5"/>
      <c r="T181" s="5"/>
      <c r="U181" s="5"/>
    </row>
    <row r="182" spans="1:21" ht="15.75" customHeight="1">
      <c r="A182" s="5"/>
      <c r="B182" s="6"/>
      <c r="C182" s="6"/>
      <c r="D182" s="6"/>
      <c r="E182" s="6"/>
      <c r="F182" s="6"/>
      <c r="G182" s="6"/>
      <c r="H182" s="5"/>
      <c r="I182" s="5"/>
      <c r="J182" s="5"/>
      <c r="K182" s="69"/>
      <c r="L182" s="27"/>
      <c r="M182" s="27"/>
      <c r="N182" s="27"/>
      <c r="O182" s="27"/>
      <c r="P182" s="28"/>
      <c r="Q182" s="63"/>
      <c r="R182" s="63"/>
      <c r="S182" s="5"/>
      <c r="T182" s="5"/>
      <c r="U182" s="5"/>
    </row>
    <row r="183" spans="1:21" ht="15.75" customHeight="1">
      <c r="A183" s="5"/>
      <c r="B183" s="6"/>
      <c r="C183" s="6"/>
      <c r="D183" s="6"/>
      <c r="E183" s="6"/>
      <c r="F183" s="6"/>
      <c r="G183" s="6"/>
      <c r="H183" s="5"/>
      <c r="I183" s="5"/>
      <c r="J183" s="5"/>
      <c r="K183" s="69"/>
      <c r="L183" s="27"/>
      <c r="M183" s="27"/>
      <c r="N183" s="27"/>
      <c r="O183" s="27"/>
      <c r="P183" s="28"/>
      <c r="Q183" s="63"/>
      <c r="R183" s="63"/>
      <c r="S183" s="5"/>
      <c r="T183" s="5"/>
      <c r="U183" s="5"/>
    </row>
    <row r="184" spans="1:21" ht="15.75" customHeight="1">
      <c r="A184" s="5"/>
      <c r="B184" s="6"/>
      <c r="C184" s="6"/>
      <c r="D184" s="6"/>
      <c r="E184" s="6"/>
      <c r="F184" s="6"/>
      <c r="G184" s="6"/>
      <c r="H184" s="5"/>
      <c r="I184" s="5"/>
      <c r="J184" s="5"/>
      <c r="K184" s="69"/>
      <c r="L184" s="27"/>
      <c r="M184" s="27"/>
      <c r="N184" s="27"/>
      <c r="O184" s="27"/>
      <c r="P184" s="28"/>
      <c r="Q184" s="63"/>
      <c r="R184" s="63"/>
      <c r="S184" s="5"/>
      <c r="T184" s="5"/>
      <c r="U184" s="5"/>
    </row>
    <row r="185" spans="1:21" ht="15.75" customHeight="1">
      <c r="A185" s="5"/>
      <c r="B185" s="6"/>
      <c r="C185" s="6"/>
      <c r="D185" s="6"/>
      <c r="E185" s="6"/>
      <c r="F185" s="6"/>
      <c r="G185" s="6"/>
      <c r="H185" s="5"/>
      <c r="I185" s="5"/>
      <c r="J185" s="5"/>
      <c r="K185" s="69"/>
      <c r="L185" s="27"/>
      <c r="M185" s="27"/>
      <c r="N185" s="27"/>
      <c r="O185" s="27"/>
      <c r="P185" s="28"/>
      <c r="Q185" s="63"/>
      <c r="R185" s="63"/>
      <c r="S185" s="5"/>
      <c r="T185" s="5"/>
      <c r="U185" s="5"/>
    </row>
    <row r="186" spans="1:21" ht="15.75" customHeight="1">
      <c r="A186" s="5"/>
      <c r="B186" s="6"/>
      <c r="C186" s="6"/>
      <c r="D186" s="6"/>
      <c r="E186" s="6"/>
      <c r="F186" s="6"/>
      <c r="G186" s="6"/>
      <c r="H186" s="5"/>
      <c r="I186" s="5"/>
      <c r="J186" s="5"/>
      <c r="K186" s="69"/>
      <c r="L186" s="27"/>
      <c r="M186" s="27"/>
      <c r="N186" s="27"/>
      <c r="O186" s="27"/>
      <c r="P186" s="28"/>
      <c r="Q186" s="63"/>
      <c r="R186" s="63"/>
      <c r="S186" s="5"/>
      <c r="T186" s="5"/>
      <c r="U186" s="5"/>
    </row>
    <row r="187" spans="1:21" ht="15.75" customHeight="1">
      <c r="A187" s="5"/>
      <c r="B187" s="6"/>
      <c r="C187" s="6"/>
      <c r="D187" s="6"/>
      <c r="E187" s="6"/>
      <c r="F187" s="6"/>
      <c r="G187" s="6"/>
      <c r="H187" s="5"/>
      <c r="I187" s="5"/>
      <c r="J187" s="5"/>
      <c r="K187" s="69"/>
      <c r="L187" s="27"/>
      <c r="M187" s="27"/>
      <c r="N187" s="27"/>
      <c r="O187" s="27"/>
      <c r="P187" s="28"/>
      <c r="Q187" s="63"/>
      <c r="R187" s="63"/>
      <c r="S187" s="5"/>
      <c r="T187" s="5"/>
      <c r="U187" s="5"/>
    </row>
    <row r="188" spans="1:21" ht="15.75" customHeight="1">
      <c r="A188" s="5"/>
      <c r="B188" s="6"/>
      <c r="C188" s="6"/>
      <c r="D188" s="6"/>
      <c r="E188" s="6"/>
      <c r="F188" s="6"/>
      <c r="G188" s="6"/>
      <c r="H188" s="5"/>
      <c r="I188" s="5"/>
      <c r="J188" s="5"/>
      <c r="K188" s="69"/>
      <c r="L188" s="27"/>
      <c r="M188" s="27"/>
      <c r="N188" s="27"/>
      <c r="O188" s="27"/>
      <c r="P188" s="28"/>
      <c r="Q188" s="63"/>
      <c r="R188" s="63"/>
      <c r="S188" s="5"/>
      <c r="T188" s="5"/>
      <c r="U188" s="5"/>
    </row>
    <row r="189" spans="1:21" ht="15.75" customHeight="1">
      <c r="A189" s="5"/>
      <c r="B189" s="6"/>
      <c r="C189" s="6"/>
      <c r="D189" s="6"/>
      <c r="E189" s="6"/>
      <c r="F189" s="6"/>
      <c r="G189" s="6"/>
      <c r="H189" s="5"/>
      <c r="I189" s="5"/>
      <c r="J189" s="5"/>
      <c r="K189" s="69"/>
      <c r="L189" s="27"/>
      <c r="M189" s="27"/>
      <c r="N189" s="27"/>
      <c r="O189" s="27"/>
      <c r="P189" s="28"/>
      <c r="Q189" s="63"/>
      <c r="R189" s="63"/>
      <c r="S189" s="5"/>
      <c r="T189" s="5"/>
      <c r="U189" s="5"/>
    </row>
    <row r="190" spans="1:21" ht="15.75" customHeight="1">
      <c r="A190" s="5"/>
      <c r="B190" s="6"/>
      <c r="C190" s="6"/>
      <c r="D190" s="6"/>
      <c r="E190" s="6"/>
      <c r="F190" s="6"/>
      <c r="G190" s="6"/>
      <c r="H190" s="5"/>
      <c r="I190" s="5"/>
      <c r="J190" s="5"/>
      <c r="K190" s="69"/>
      <c r="L190" s="27"/>
      <c r="M190" s="27"/>
      <c r="N190" s="27"/>
      <c r="O190" s="27"/>
      <c r="P190" s="28"/>
      <c r="Q190" s="63"/>
      <c r="R190" s="63"/>
      <c r="S190" s="5"/>
      <c r="T190" s="5"/>
      <c r="U190" s="5"/>
    </row>
    <row r="191" spans="1:21" ht="15.75" customHeight="1">
      <c r="A191" s="5"/>
      <c r="B191" s="6"/>
      <c r="C191" s="6"/>
      <c r="D191" s="6"/>
      <c r="E191" s="6"/>
      <c r="F191" s="6"/>
      <c r="G191" s="6"/>
      <c r="H191" s="5"/>
      <c r="I191" s="5"/>
      <c r="J191" s="5"/>
      <c r="K191" s="69"/>
      <c r="L191" s="27"/>
      <c r="M191" s="27"/>
      <c r="N191" s="27"/>
      <c r="O191" s="27"/>
      <c r="P191" s="28"/>
      <c r="Q191" s="63"/>
      <c r="R191" s="63"/>
      <c r="S191" s="5"/>
      <c r="T191" s="5"/>
      <c r="U191" s="5"/>
    </row>
    <row r="192" spans="1:21" ht="15.75" customHeight="1">
      <c r="A192" s="5"/>
      <c r="B192" s="6"/>
      <c r="C192" s="6"/>
      <c r="D192" s="6"/>
      <c r="E192" s="6"/>
      <c r="F192" s="6"/>
      <c r="G192" s="6"/>
      <c r="H192" s="5"/>
      <c r="I192" s="5"/>
      <c r="J192" s="5"/>
      <c r="K192" s="69"/>
      <c r="L192" s="27"/>
      <c r="M192" s="27"/>
      <c r="N192" s="27"/>
      <c r="O192" s="27"/>
      <c r="P192" s="28"/>
      <c r="Q192" s="63"/>
      <c r="R192" s="63"/>
      <c r="S192" s="5"/>
      <c r="T192" s="5"/>
      <c r="U192" s="5"/>
    </row>
    <row r="193" spans="1:21" ht="15.75" customHeight="1">
      <c r="A193" s="5"/>
      <c r="B193" s="6"/>
      <c r="C193" s="6"/>
      <c r="D193" s="6"/>
      <c r="E193" s="6"/>
      <c r="F193" s="6"/>
      <c r="G193" s="6"/>
      <c r="H193" s="5"/>
      <c r="I193" s="5"/>
      <c r="J193" s="5"/>
      <c r="K193" s="69"/>
      <c r="L193" s="27"/>
      <c r="M193" s="27"/>
      <c r="N193" s="27"/>
      <c r="O193" s="27"/>
      <c r="P193" s="28"/>
      <c r="Q193" s="63"/>
      <c r="R193" s="63"/>
      <c r="S193" s="5"/>
      <c r="T193" s="5"/>
      <c r="U193" s="5"/>
    </row>
    <row r="194" spans="1:21" ht="15.75" customHeight="1">
      <c r="A194" s="5"/>
      <c r="B194" s="6"/>
      <c r="C194" s="6"/>
      <c r="D194" s="6"/>
      <c r="E194" s="6"/>
      <c r="F194" s="6"/>
      <c r="G194" s="6"/>
      <c r="H194" s="5"/>
      <c r="I194" s="5"/>
      <c r="J194" s="5"/>
      <c r="K194" s="69"/>
      <c r="L194" s="27"/>
      <c r="M194" s="27"/>
      <c r="N194" s="27"/>
      <c r="O194" s="27"/>
      <c r="P194" s="28"/>
      <c r="Q194" s="63"/>
      <c r="R194" s="63"/>
      <c r="S194" s="5"/>
      <c r="T194" s="5"/>
      <c r="U194" s="5"/>
    </row>
    <row r="195" spans="1:21" ht="15.75" customHeight="1">
      <c r="A195" s="5"/>
      <c r="B195" s="6"/>
      <c r="C195" s="6"/>
      <c r="D195" s="6"/>
      <c r="E195" s="6"/>
      <c r="F195" s="6"/>
      <c r="G195" s="6"/>
      <c r="H195" s="5"/>
      <c r="I195" s="5"/>
      <c r="J195" s="5"/>
      <c r="K195" s="69"/>
      <c r="L195" s="27"/>
      <c r="M195" s="27"/>
      <c r="N195" s="27"/>
      <c r="O195" s="27"/>
      <c r="P195" s="28"/>
      <c r="Q195" s="63"/>
      <c r="R195" s="63"/>
      <c r="S195" s="5"/>
      <c r="T195" s="5"/>
      <c r="U195" s="5"/>
    </row>
    <row r="196" spans="1:21" ht="15.75" customHeight="1">
      <c r="A196" s="5"/>
      <c r="B196" s="6"/>
      <c r="C196" s="6"/>
      <c r="D196" s="6"/>
      <c r="E196" s="6"/>
      <c r="F196" s="6"/>
      <c r="G196" s="6"/>
      <c r="H196" s="5"/>
      <c r="I196" s="5"/>
      <c r="J196" s="5"/>
      <c r="K196" s="69"/>
      <c r="L196" s="27"/>
      <c r="M196" s="27"/>
      <c r="N196" s="27"/>
      <c r="O196" s="27"/>
      <c r="P196" s="28"/>
      <c r="Q196" s="63"/>
      <c r="R196" s="63"/>
      <c r="S196" s="5"/>
      <c r="T196" s="5"/>
      <c r="U196" s="5"/>
    </row>
    <row r="197" spans="1:21" ht="15.75" customHeight="1">
      <c r="A197" s="5"/>
      <c r="B197" s="6"/>
      <c r="C197" s="6"/>
      <c r="D197" s="6"/>
      <c r="E197" s="6"/>
      <c r="F197" s="6"/>
      <c r="G197" s="6"/>
      <c r="H197" s="5"/>
      <c r="I197" s="5"/>
      <c r="J197" s="5"/>
      <c r="K197" s="69"/>
      <c r="L197" s="27"/>
      <c r="M197" s="27"/>
      <c r="N197" s="27"/>
      <c r="O197" s="27"/>
      <c r="P197" s="28"/>
      <c r="Q197" s="63"/>
      <c r="R197" s="63"/>
      <c r="S197" s="5"/>
      <c r="T197" s="5"/>
      <c r="U197" s="5"/>
    </row>
    <row r="198" spans="1:21" ht="15.75" customHeight="1">
      <c r="A198" s="5"/>
      <c r="B198" s="6"/>
      <c r="C198" s="6"/>
      <c r="D198" s="6"/>
      <c r="E198" s="6"/>
      <c r="F198" s="6"/>
      <c r="G198" s="6"/>
      <c r="H198" s="5"/>
      <c r="I198" s="5"/>
      <c r="J198" s="5"/>
      <c r="K198" s="69"/>
      <c r="L198" s="27"/>
      <c r="M198" s="27"/>
      <c r="N198" s="27"/>
      <c r="O198" s="27"/>
      <c r="P198" s="28"/>
      <c r="Q198" s="63"/>
      <c r="R198" s="63"/>
      <c r="S198" s="5"/>
      <c r="T198" s="5"/>
      <c r="U198" s="5"/>
    </row>
    <row r="199" spans="1:21" ht="15.75" customHeight="1">
      <c r="A199" s="5"/>
      <c r="B199" s="6"/>
      <c r="C199" s="6"/>
      <c r="D199" s="6"/>
      <c r="E199" s="6"/>
      <c r="F199" s="6"/>
      <c r="G199" s="6"/>
      <c r="H199" s="5"/>
      <c r="I199" s="5"/>
      <c r="J199" s="5"/>
      <c r="K199" s="69"/>
      <c r="L199" s="27"/>
      <c r="M199" s="27"/>
      <c r="N199" s="27"/>
      <c r="O199" s="27"/>
      <c r="P199" s="28"/>
      <c r="Q199" s="63"/>
      <c r="R199" s="63"/>
      <c r="S199" s="5"/>
      <c r="T199" s="5"/>
      <c r="U199" s="5"/>
    </row>
    <row r="200" spans="1:21" ht="15.75" customHeight="1">
      <c r="A200" s="5"/>
      <c r="B200" s="6"/>
      <c r="C200" s="6"/>
      <c r="D200" s="6"/>
      <c r="E200" s="6"/>
      <c r="F200" s="6"/>
      <c r="G200" s="6"/>
      <c r="H200" s="5"/>
      <c r="I200" s="5"/>
      <c r="J200" s="5"/>
      <c r="K200" s="69"/>
      <c r="L200" s="27"/>
      <c r="M200" s="27"/>
      <c r="N200" s="27"/>
      <c r="O200" s="27"/>
      <c r="P200" s="28"/>
      <c r="Q200" s="63"/>
      <c r="R200" s="63"/>
      <c r="S200" s="5"/>
      <c r="T200" s="5"/>
      <c r="U200" s="5"/>
    </row>
    <row r="201" spans="1:21" ht="15.75" customHeight="1">
      <c r="A201" s="5"/>
      <c r="B201" s="6"/>
      <c r="C201" s="6"/>
      <c r="D201" s="6"/>
      <c r="E201" s="6"/>
      <c r="F201" s="6"/>
      <c r="G201" s="6"/>
      <c r="H201" s="5"/>
      <c r="I201" s="5"/>
      <c r="J201" s="5"/>
      <c r="K201" s="69"/>
      <c r="L201" s="27"/>
      <c r="M201" s="27"/>
      <c r="N201" s="27"/>
      <c r="O201" s="27"/>
      <c r="P201" s="28"/>
      <c r="Q201" s="63"/>
      <c r="R201" s="63"/>
      <c r="S201" s="5"/>
      <c r="T201" s="5"/>
      <c r="U201" s="5"/>
    </row>
    <row r="202" spans="1:21" ht="15.75" customHeight="1">
      <c r="A202" s="5"/>
      <c r="B202" s="6"/>
      <c r="C202" s="6"/>
      <c r="D202" s="6"/>
      <c r="E202" s="6"/>
      <c r="F202" s="6"/>
      <c r="G202" s="6"/>
      <c r="H202" s="5"/>
      <c r="I202" s="5"/>
      <c r="J202" s="5"/>
      <c r="K202" s="69"/>
      <c r="L202" s="27"/>
      <c r="M202" s="27"/>
      <c r="N202" s="27"/>
      <c r="O202" s="27"/>
      <c r="P202" s="28"/>
      <c r="Q202" s="63"/>
      <c r="R202" s="63"/>
      <c r="S202" s="5"/>
      <c r="T202" s="5"/>
      <c r="U202" s="5"/>
    </row>
    <row r="203" spans="1:21" ht="15.75" customHeight="1">
      <c r="A203" s="5"/>
      <c r="B203" s="6"/>
      <c r="C203" s="6"/>
      <c r="D203" s="6"/>
      <c r="E203" s="6"/>
      <c r="F203" s="6"/>
      <c r="G203" s="6"/>
      <c r="H203" s="5"/>
      <c r="I203" s="5"/>
      <c r="J203" s="5"/>
      <c r="K203" s="69"/>
      <c r="L203" s="27"/>
      <c r="M203" s="27"/>
      <c r="N203" s="27"/>
      <c r="O203" s="27"/>
      <c r="P203" s="28"/>
      <c r="Q203" s="63"/>
      <c r="R203" s="63"/>
      <c r="S203" s="5"/>
      <c r="T203" s="5"/>
      <c r="U203" s="5"/>
    </row>
    <row r="204" spans="1:21" ht="15.75" customHeight="1">
      <c r="A204" s="5"/>
      <c r="B204" s="6"/>
      <c r="C204" s="6"/>
      <c r="D204" s="6"/>
      <c r="E204" s="6"/>
      <c r="F204" s="6"/>
      <c r="G204" s="6"/>
      <c r="H204" s="5"/>
      <c r="I204" s="5"/>
      <c r="J204" s="5"/>
      <c r="K204" s="69"/>
      <c r="L204" s="27"/>
      <c r="M204" s="27"/>
      <c r="N204" s="27"/>
      <c r="O204" s="27"/>
      <c r="P204" s="28"/>
      <c r="Q204" s="63"/>
      <c r="R204" s="63"/>
      <c r="S204" s="5"/>
      <c r="T204" s="5"/>
      <c r="U204" s="5"/>
    </row>
    <row r="205" spans="1:21" ht="15.75" customHeight="1">
      <c r="A205" s="5"/>
      <c r="B205" s="6"/>
      <c r="C205" s="6"/>
      <c r="D205" s="6"/>
      <c r="E205" s="6"/>
      <c r="F205" s="6"/>
      <c r="G205" s="6"/>
      <c r="H205" s="5"/>
      <c r="I205" s="5"/>
      <c r="J205" s="5"/>
      <c r="K205" s="69"/>
      <c r="L205" s="27"/>
      <c r="M205" s="27"/>
      <c r="N205" s="27"/>
      <c r="O205" s="27"/>
      <c r="P205" s="28"/>
      <c r="Q205" s="63"/>
      <c r="R205" s="63"/>
      <c r="S205" s="5"/>
      <c r="T205" s="5"/>
      <c r="U205" s="5"/>
    </row>
    <row r="206" spans="1:21" ht="15.75" customHeight="1">
      <c r="A206" s="5"/>
      <c r="B206" s="6"/>
      <c r="C206" s="6"/>
      <c r="D206" s="6"/>
      <c r="E206" s="6"/>
      <c r="F206" s="6"/>
      <c r="G206" s="6"/>
      <c r="H206" s="5"/>
      <c r="I206" s="5"/>
      <c r="J206" s="5"/>
      <c r="K206" s="69"/>
      <c r="L206" s="27"/>
      <c r="M206" s="27"/>
      <c r="N206" s="27"/>
      <c r="O206" s="27"/>
      <c r="P206" s="28"/>
      <c r="Q206" s="63"/>
      <c r="R206" s="63"/>
      <c r="S206" s="5"/>
      <c r="T206" s="5"/>
      <c r="U206" s="5"/>
    </row>
    <row r="207" spans="1:21" ht="15.75" customHeight="1">
      <c r="A207" s="5"/>
      <c r="B207" s="6"/>
      <c r="C207" s="6"/>
      <c r="D207" s="6"/>
      <c r="E207" s="6"/>
      <c r="F207" s="6"/>
      <c r="G207" s="6"/>
      <c r="H207" s="5"/>
      <c r="I207" s="5"/>
      <c r="J207" s="5"/>
      <c r="K207" s="69"/>
      <c r="L207" s="27"/>
      <c r="M207" s="27"/>
      <c r="N207" s="27"/>
      <c r="O207" s="27"/>
      <c r="P207" s="28"/>
      <c r="Q207" s="63"/>
      <c r="R207" s="63"/>
      <c r="S207" s="5"/>
      <c r="T207" s="5"/>
      <c r="U207" s="5"/>
    </row>
    <row r="208" spans="1:21" ht="15.75" customHeight="1">
      <c r="A208" s="5"/>
      <c r="B208" s="6"/>
      <c r="C208" s="6"/>
      <c r="D208" s="6"/>
      <c r="E208" s="6"/>
      <c r="F208" s="6"/>
      <c r="G208" s="6"/>
      <c r="H208" s="5"/>
      <c r="I208" s="5"/>
      <c r="J208" s="5"/>
      <c r="K208" s="69"/>
      <c r="L208" s="27"/>
      <c r="M208" s="27"/>
      <c r="N208" s="27"/>
      <c r="O208" s="27"/>
      <c r="P208" s="28"/>
      <c r="Q208" s="63"/>
      <c r="R208" s="63"/>
      <c r="S208" s="5"/>
      <c r="T208" s="5"/>
      <c r="U208" s="5"/>
    </row>
    <row r="209" spans="1:21" ht="15.75" customHeight="1">
      <c r="A209" s="5"/>
      <c r="B209" s="6"/>
      <c r="C209" s="6"/>
      <c r="D209" s="6"/>
      <c r="E209" s="6"/>
      <c r="F209" s="6"/>
      <c r="G209" s="6"/>
      <c r="H209" s="5"/>
      <c r="I209" s="5"/>
      <c r="J209" s="5"/>
      <c r="K209" s="69"/>
      <c r="L209" s="27"/>
      <c r="M209" s="27"/>
      <c r="N209" s="27"/>
      <c r="O209" s="27"/>
      <c r="P209" s="28"/>
      <c r="Q209" s="63"/>
      <c r="R209" s="63"/>
      <c r="S209" s="5"/>
      <c r="T209" s="5"/>
      <c r="U209" s="5"/>
    </row>
    <row r="210" spans="1:21" ht="15.75" customHeight="1">
      <c r="A210" s="5"/>
      <c r="B210" s="6"/>
      <c r="C210" s="6"/>
      <c r="D210" s="6"/>
      <c r="E210" s="6"/>
      <c r="F210" s="6"/>
      <c r="G210" s="6"/>
      <c r="H210" s="5"/>
      <c r="I210" s="5"/>
      <c r="J210" s="5"/>
      <c r="K210" s="69"/>
      <c r="L210" s="27"/>
      <c r="M210" s="27"/>
      <c r="N210" s="27"/>
      <c r="O210" s="27"/>
      <c r="P210" s="28"/>
      <c r="Q210" s="63"/>
      <c r="R210" s="63"/>
      <c r="S210" s="5"/>
      <c r="T210" s="5"/>
      <c r="U210" s="5"/>
    </row>
    <row r="211" spans="1:21" ht="15.75" customHeight="1">
      <c r="A211" s="5"/>
      <c r="B211" s="6"/>
      <c r="C211" s="6"/>
      <c r="D211" s="6"/>
      <c r="E211" s="6"/>
      <c r="F211" s="6"/>
      <c r="G211" s="6"/>
      <c r="H211" s="5"/>
      <c r="I211" s="5"/>
      <c r="J211" s="5"/>
      <c r="K211" s="69"/>
      <c r="L211" s="27"/>
      <c r="M211" s="27"/>
      <c r="N211" s="27"/>
      <c r="O211" s="27"/>
      <c r="P211" s="28"/>
      <c r="Q211" s="63"/>
      <c r="R211" s="63"/>
      <c r="S211" s="5"/>
      <c r="T211" s="5"/>
      <c r="U211" s="5"/>
    </row>
    <row r="212" spans="1:21" ht="15.75" customHeight="1">
      <c r="A212" s="5"/>
      <c r="B212" s="6"/>
      <c r="C212" s="6"/>
      <c r="D212" s="6"/>
      <c r="E212" s="6"/>
      <c r="F212" s="6"/>
      <c r="G212" s="6"/>
      <c r="H212" s="5"/>
      <c r="I212" s="5"/>
      <c r="J212" s="5"/>
      <c r="K212" s="69"/>
      <c r="L212" s="27"/>
      <c r="M212" s="27"/>
      <c r="N212" s="27"/>
      <c r="O212" s="27"/>
      <c r="P212" s="28"/>
      <c r="Q212" s="63"/>
      <c r="R212" s="63"/>
      <c r="S212" s="5"/>
      <c r="T212" s="5"/>
      <c r="U212" s="5"/>
    </row>
    <row r="213" spans="1:21" ht="15.75" customHeight="1">
      <c r="A213" s="5"/>
      <c r="B213" s="6"/>
      <c r="C213" s="6"/>
      <c r="D213" s="6"/>
      <c r="E213" s="6"/>
      <c r="F213" s="6"/>
      <c r="G213" s="6"/>
      <c r="H213" s="5"/>
      <c r="I213" s="5"/>
      <c r="J213" s="5"/>
      <c r="K213" s="69"/>
      <c r="L213" s="27"/>
      <c r="M213" s="27"/>
      <c r="N213" s="27"/>
      <c r="O213" s="27"/>
      <c r="P213" s="28"/>
      <c r="Q213" s="63"/>
      <c r="R213" s="63"/>
      <c r="S213" s="5"/>
      <c r="T213" s="5"/>
      <c r="U213" s="5"/>
    </row>
    <row r="214" spans="1:21" ht="15.75" customHeight="1">
      <c r="A214" s="5"/>
      <c r="B214" s="6"/>
      <c r="C214" s="6"/>
      <c r="D214" s="6"/>
      <c r="E214" s="6"/>
      <c r="F214" s="6"/>
      <c r="G214" s="6"/>
      <c r="H214" s="5"/>
      <c r="I214" s="5"/>
      <c r="J214" s="5"/>
      <c r="K214" s="69"/>
      <c r="L214" s="27"/>
      <c r="M214" s="27"/>
      <c r="N214" s="27"/>
      <c r="O214" s="27"/>
      <c r="P214" s="28"/>
      <c r="Q214" s="63"/>
      <c r="R214" s="63"/>
      <c r="S214" s="5"/>
      <c r="T214" s="5"/>
      <c r="U214" s="5"/>
    </row>
    <row r="215" spans="1:21" ht="15.75" customHeight="1">
      <c r="A215" s="5"/>
      <c r="B215" s="6"/>
      <c r="C215" s="6"/>
      <c r="D215" s="6"/>
      <c r="E215" s="6"/>
      <c r="F215" s="6"/>
      <c r="G215" s="6"/>
      <c r="H215" s="5"/>
      <c r="I215" s="5"/>
      <c r="J215" s="5"/>
      <c r="K215" s="69"/>
      <c r="L215" s="27"/>
      <c r="M215" s="27"/>
      <c r="N215" s="27"/>
      <c r="O215" s="27"/>
      <c r="P215" s="28"/>
      <c r="Q215" s="63"/>
      <c r="R215" s="63"/>
      <c r="S215" s="5"/>
      <c r="T215" s="5"/>
      <c r="U215" s="5"/>
    </row>
    <row r="216" spans="1:21" ht="15.75" customHeight="1">
      <c r="A216" s="5"/>
      <c r="B216" s="6"/>
      <c r="C216" s="6"/>
      <c r="D216" s="6"/>
      <c r="E216" s="6"/>
      <c r="F216" s="6"/>
      <c r="G216" s="6"/>
      <c r="H216" s="5"/>
      <c r="I216" s="5"/>
      <c r="J216" s="5"/>
      <c r="K216" s="69"/>
      <c r="L216" s="27"/>
      <c r="M216" s="27"/>
      <c r="N216" s="27"/>
      <c r="O216" s="27"/>
      <c r="P216" s="28"/>
      <c r="Q216" s="63"/>
      <c r="R216" s="63"/>
      <c r="S216" s="5"/>
      <c r="T216" s="5"/>
      <c r="U216" s="5"/>
    </row>
    <row r="217" spans="1:21" ht="15.75" customHeight="1">
      <c r="A217" s="5"/>
      <c r="B217" s="6"/>
      <c r="C217" s="6"/>
      <c r="D217" s="6"/>
      <c r="E217" s="6"/>
      <c r="F217" s="6"/>
      <c r="G217" s="6"/>
      <c r="H217" s="5"/>
      <c r="I217" s="5"/>
      <c r="J217" s="5"/>
      <c r="K217" s="69"/>
      <c r="L217" s="27"/>
      <c r="M217" s="27"/>
      <c r="N217" s="27"/>
      <c r="O217" s="27"/>
      <c r="P217" s="28"/>
      <c r="Q217" s="63"/>
      <c r="R217" s="63"/>
      <c r="S217" s="5"/>
      <c r="T217" s="5"/>
      <c r="U217" s="5"/>
    </row>
    <row r="218" spans="1:21" ht="15.75" customHeight="1">
      <c r="A218" s="5"/>
      <c r="B218" s="6"/>
      <c r="C218" s="6"/>
      <c r="D218" s="6"/>
      <c r="E218" s="6"/>
      <c r="F218" s="6"/>
      <c r="G218" s="6"/>
      <c r="H218" s="5"/>
      <c r="I218" s="5"/>
      <c r="J218" s="5"/>
      <c r="K218" s="69"/>
      <c r="L218" s="27"/>
      <c r="M218" s="27"/>
      <c r="N218" s="27"/>
      <c r="O218" s="27"/>
      <c r="P218" s="28"/>
      <c r="Q218" s="63"/>
      <c r="R218" s="63"/>
      <c r="S218" s="5"/>
      <c r="T218" s="5"/>
      <c r="U218" s="5"/>
    </row>
    <row r="219" spans="1:21" ht="15.75" customHeight="1">
      <c r="A219" s="5"/>
      <c r="B219" s="6"/>
      <c r="C219" s="6"/>
      <c r="D219" s="6"/>
      <c r="E219" s="6"/>
      <c r="F219" s="6"/>
      <c r="G219" s="6"/>
      <c r="H219" s="5"/>
      <c r="I219" s="5"/>
      <c r="J219" s="5"/>
      <c r="K219" s="69"/>
      <c r="L219" s="27"/>
      <c r="M219" s="27"/>
      <c r="N219" s="27"/>
      <c r="O219" s="27"/>
      <c r="P219" s="28"/>
      <c r="Q219" s="63"/>
      <c r="R219" s="63"/>
      <c r="S219" s="5"/>
      <c r="T219" s="5"/>
      <c r="U219" s="5"/>
    </row>
    <row r="220" spans="1:21" ht="15.75" customHeight="1">
      <c r="A220" s="5"/>
      <c r="B220" s="6"/>
      <c r="C220" s="6"/>
      <c r="D220" s="6"/>
      <c r="E220" s="6"/>
      <c r="F220" s="6"/>
      <c r="G220" s="6"/>
      <c r="H220" s="5"/>
      <c r="I220" s="5"/>
      <c r="J220" s="5"/>
      <c r="K220" s="69"/>
      <c r="L220" s="27"/>
      <c r="M220" s="27"/>
      <c r="N220" s="27"/>
      <c r="O220" s="27"/>
      <c r="P220" s="28"/>
      <c r="Q220" s="63"/>
      <c r="R220" s="63"/>
      <c r="S220" s="5"/>
      <c r="T220" s="5"/>
      <c r="U220" s="5"/>
    </row>
    <row r="221" spans="1:21" ht="15.75" customHeight="1">
      <c r="A221" s="5"/>
      <c r="B221" s="6"/>
      <c r="C221" s="6"/>
      <c r="D221" s="6"/>
      <c r="E221" s="6"/>
      <c r="F221" s="6"/>
      <c r="G221" s="6"/>
      <c r="H221" s="5"/>
      <c r="I221" s="5"/>
      <c r="J221" s="5"/>
      <c r="K221" s="69"/>
      <c r="L221" s="27"/>
      <c r="M221" s="27"/>
      <c r="N221" s="27"/>
      <c r="O221" s="27"/>
      <c r="P221" s="28"/>
      <c r="Q221" s="63"/>
      <c r="R221" s="63"/>
      <c r="S221" s="5"/>
      <c r="T221" s="5"/>
      <c r="U221" s="5"/>
    </row>
    <row r="222" spans="1:21" ht="15.75" customHeight="1">
      <c r="A222" s="5"/>
      <c r="B222" s="6"/>
      <c r="C222" s="6"/>
      <c r="D222" s="6"/>
      <c r="E222" s="6"/>
      <c r="F222" s="6"/>
      <c r="G222" s="6"/>
      <c r="H222" s="5"/>
      <c r="I222" s="5"/>
      <c r="J222" s="5"/>
      <c r="K222" s="69"/>
      <c r="L222" s="27"/>
      <c r="M222" s="27"/>
      <c r="N222" s="27"/>
      <c r="O222" s="27"/>
      <c r="P222" s="28"/>
      <c r="Q222" s="63"/>
      <c r="R222" s="63"/>
      <c r="S222" s="5"/>
      <c r="T222" s="5"/>
      <c r="U222" s="5"/>
    </row>
    <row r="223" spans="1:21" ht="15.75" customHeight="1">
      <c r="A223" s="5"/>
      <c r="B223" s="6"/>
      <c r="C223" s="6"/>
      <c r="D223" s="6"/>
      <c r="E223" s="6"/>
      <c r="F223" s="6"/>
      <c r="G223" s="6"/>
      <c r="H223" s="5"/>
      <c r="I223" s="5"/>
      <c r="J223" s="5"/>
      <c r="K223" s="69"/>
      <c r="L223" s="27"/>
      <c r="M223" s="27"/>
      <c r="N223" s="27"/>
      <c r="O223" s="27"/>
      <c r="P223" s="28"/>
      <c r="Q223" s="63"/>
      <c r="R223" s="63"/>
      <c r="S223" s="5"/>
      <c r="T223" s="5"/>
      <c r="U223" s="5"/>
    </row>
    <row r="224" spans="1:21" ht="15.75" customHeight="1">
      <c r="A224" s="5"/>
      <c r="B224" s="6"/>
      <c r="C224" s="6"/>
      <c r="D224" s="6"/>
      <c r="E224" s="6"/>
      <c r="F224" s="6"/>
      <c r="G224" s="6"/>
      <c r="H224" s="5"/>
      <c r="I224" s="5"/>
      <c r="J224" s="5"/>
      <c r="K224" s="69"/>
      <c r="L224" s="27"/>
      <c r="M224" s="27"/>
      <c r="N224" s="27"/>
      <c r="O224" s="27"/>
      <c r="P224" s="28"/>
      <c r="Q224" s="63"/>
      <c r="R224" s="63"/>
      <c r="S224" s="5"/>
      <c r="T224" s="5"/>
      <c r="U224" s="5"/>
    </row>
    <row r="225" spans="1:21" ht="15.75" customHeight="1">
      <c r="A225" s="5"/>
      <c r="B225" s="6"/>
      <c r="C225" s="6"/>
      <c r="D225" s="6"/>
      <c r="E225" s="6"/>
      <c r="F225" s="6"/>
      <c r="G225" s="6"/>
      <c r="H225" s="5"/>
      <c r="I225" s="5"/>
      <c r="J225" s="5"/>
      <c r="K225" s="69"/>
      <c r="L225" s="27"/>
      <c r="M225" s="27"/>
      <c r="N225" s="27"/>
      <c r="O225" s="27"/>
      <c r="P225" s="28"/>
      <c r="Q225" s="63"/>
      <c r="R225" s="63"/>
      <c r="S225" s="5"/>
      <c r="T225" s="5"/>
      <c r="U225" s="5"/>
    </row>
    <row r="226" spans="1:21" ht="15.75" customHeight="1">
      <c r="A226" s="5"/>
      <c r="B226" s="6"/>
      <c r="C226" s="6"/>
      <c r="D226" s="6"/>
      <c r="E226" s="6"/>
      <c r="F226" s="6"/>
      <c r="G226" s="6"/>
      <c r="H226" s="5"/>
      <c r="I226" s="5"/>
      <c r="J226" s="5"/>
      <c r="K226" s="69"/>
      <c r="L226" s="27"/>
      <c r="M226" s="27"/>
      <c r="N226" s="27"/>
      <c r="O226" s="27"/>
      <c r="P226" s="28"/>
      <c r="Q226" s="63"/>
      <c r="R226" s="63"/>
      <c r="S226" s="5"/>
      <c r="T226" s="5"/>
      <c r="U226" s="5"/>
    </row>
    <row r="227" spans="1:21" ht="15.75" customHeight="1">
      <c r="A227" s="5"/>
      <c r="B227" s="6"/>
      <c r="C227" s="6"/>
      <c r="D227" s="6"/>
      <c r="E227" s="6"/>
      <c r="F227" s="6"/>
      <c r="G227" s="6"/>
      <c r="H227" s="5"/>
      <c r="I227" s="5"/>
      <c r="J227" s="5"/>
      <c r="K227" s="69"/>
      <c r="L227" s="27"/>
      <c r="M227" s="27"/>
      <c r="N227" s="27"/>
      <c r="O227" s="27"/>
      <c r="P227" s="28"/>
      <c r="Q227" s="63"/>
      <c r="R227" s="63"/>
      <c r="S227" s="5"/>
      <c r="T227" s="5"/>
      <c r="U227" s="5"/>
    </row>
    <row r="228" spans="1:21" ht="15.75" customHeight="1">
      <c r="A228" s="5"/>
      <c r="B228" s="6"/>
      <c r="C228" s="6"/>
      <c r="D228" s="6"/>
      <c r="E228" s="6"/>
      <c r="F228" s="6"/>
      <c r="G228" s="6"/>
      <c r="H228" s="5"/>
      <c r="I228" s="5"/>
      <c r="J228" s="5"/>
      <c r="K228" s="69"/>
      <c r="L228" s="27"/>
      <c r="M228" s="27"/>
      <c r="N228" s="27"/>
      <c r="O228" s="27"/>
      <c r="P228" s="28"/>
      <c r="Q228" s="63"/>
      <c r="R228" s="63"/>
      <c r="S228" s="5"/>
      <c r="T228" s="5"/>
      <c r="U228" s="5"/>
    </row>
    <row r="229" spans="1:21" ht="15.75" customHeight="1">
      <c r="A229" s="5"/>
      <c r="B229" s="6"/>
      <c r="C229" s="6"/>
      <c r="D229" s="6"/>
      <c r="E229" s="6"/>
      <c r="F229" s="6"/>
      <c r="G229" s="6"/>
      <c r="H229" s="5"/>
      <c r="I229" s="5"/>
      <c r="J229" s="5"/>
      <c r="K229" s="69"/>
      <c r="L229" s="27"/>
      <c r="M229" s="27"/>
      <c r="N229" s="27"/>
      <c r="O229" s="27"/>
      <c r="P229" s="28"/>
      <c r="Q229" s="63"/>
      <c r="R229" s="63"/>
      <c r="S229" s="5"/>
      <c r="T229" s="5"/>
      <c r="U229" s="5"/>
    </row>
    <row r="230" spans="1:21" ht="15.75" customHeight="1">
      <c r="A230" s="5"/>
      <c r="B230" s="6"/>
      <c r="C230" s="6"/>
      <c r="D230" s="6"/>
      <c r="E230" s="6"/>
      <c r="F230" s="6"/>
      <c r="G230" s="6"/>
      <c r="H230" s="5"/>
      <c r="I230" s="5"/>
      <c r="J230" s="5"/>
      <c r="K230" s="69"/>
      <c r="L230" s="27"/>
      <c r="M230" s="27"/>
      <c r="N230" s="27"/>
      <c r="O230" s="27"/>
      <c r="P230" s="28"/>
      <c r="Q230" s="63"/>
      <c r="R230" s="63"/>
      <c r="S230" s="5"/>
      <c r="T230" s="5"/>
      <c r="U230" s="5"/>
    </row>
    <row r="231" spans="1:21" ht="15.75" customHeight="1">
      <c r="A231" s="5"/>
      <c r="B231" s="6"/>
      <c r="C231" s="6"/>
      <c r="D231" s="6"/>
      <c r="E231" s="6"/>
      <c r="F231" s="6"/>
      <c r="G231" s="6"/>
      <c r="H231" s="5"/>
      <c r="I231" s="5"/>
      <c r="J231" s="5"/>
      <c r="K231" s="69"/>
      <c r="L231" s="27"/>
      <c r="M231" s="27"/>
      <c r="N231" s="27"/>
      <c r="O231" s="27"/>
      <c r="P231" s="28"/>
      <c r="Q231" s="63"/>
      <c r="R231" s="63"/>
      <c r="S231" s="5"/>
      <c r="T231" s="5"/>
      <c r="U231" s="5"/>
    </row>
    <row r="232" spans="1:21" ht="15.75" customHeight="1">
      <c r="A232" s="5"/>
      <c r="B232" s="6"/>
      <c r="C232" s="6"/>
      <c r="D232" s="6"/>
      <c r="E232" s="6"/>
      <c r="F232" s="6"/>
      <c r="G232" s="6"/>
      <c r="H232" s="5"/>
      <c r="I232" s="5"/>
      <c r="J232" s="5"/>
      <c r="K232" s="69"/>
      <c r="L232" s="27"/>
      <c r="M232" s="27"/>
      <c r="N232" s="27"/>
      <c r="O232" s="27"/>
      <c r="P232" s="28"/>
      <c r="Q232" s="63"/>
      <c r="R232" s="63"/>
      <c r="S232" s="5"/>
      <c r="T232" s="5"/>
      <c r="U232" s="5"/>
    </row>
    <row r="233" spans="1:21" ht="15.75" customHeight="1">
      <c r="A233" s="5"/>
      <c r="B233" s="6"/>
      <c r="C233" s="6"/>
      <c r="D233" s="6"/>
      <c r="E233" s="6"/>
      <c r="F233" s="6"/>
      <c r="G233" s="6"/>
      <c r="H233" s="5"/>
      <c r="I233" s="5"/>
      <c r="J233" s="5"/>
      <c r="K233" s="69"/>
      <c r="L233" s="27"/>
      <c r="M233" s="27"/>
      <c r="N233" s="27"/>
      <c r="O233" s="27"/>
      <c r="P233" s="28"/>
      <c r="Q233" s="63"/>
      <c r="R233" s="63"/>
      <c r="S233" s="5"/>
      <c r="T233" s="5"/>
      <c r="U233" s="5"/>
    </row>
    <row r="234" spans="1:21" ht="15.75" customHeight="1">
      <c r="A234" s="5"/>
      <c r="B234" s="6"/>
      <c r="C234" s="6"/>
      <c r="D234" s="6"/>
      <c r="E234" s="6"/>
      <c r="F234" s="6"/>
      <c r="G234" s="6"/>
      <c r="H234" s="5"/>
      <c r="I234" s="5"/>
      <c r="J234" s="5"/>
      <c r="K234" s="69"/>
      <c r="L234" s="27"/>
      <c r="M234" s="27"/>
      <c r="N234" s="27"/>
      <c r="O234" s="27"/>
      <c r="P234" s="28"/>
      <c r="Q234" s="63"/>
      <c r="R234" s="63"/>
      <c r="S234" s="5"/>
      <c r="T234" s="5"/>
      <c r="U234" s="5"/>
    </row>
    <row r="235" spans="1:21" ht="15.75" customHeight="1"/>
    <row r="236" spans="1:21" ht="15.75" customHeight="1"/>
    <row r="237" spans="1:21" ht="15.75" customHeight="1"/>
    <row r="238" spans="1:21" ht="15.75" customHeight="1"/>
    <row r="239" spans="1:21" ht="15.75" customHeight="1"/>
    <row r="240" spans="1:21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L2:O2"/>
  </mergeCells>
  <pageMargins left="0.25" right="0.25" top="0.75000000000000011" bottom="0.75000000000000011" header="0.30000000000000004" footer="0.30000000000000004"/>
  <pageSetup paperSize="9" orientation="landscape"/>
  <headerFooter>
    <oddHeader>&amp;C&amp;A</oddHeader>
    <oddFooter>&amp;CPage &amp;P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</vt:i4>
      </vt:variant>
    </vt:vector>
  </HeadingPairs>
  <TitlesOfParts>
    <vt:vector size="7" baseType="lpstr">
      <vt:lpstr>Entrée des observations</vt:lpstr>
      <vt:lpstr>Récapitulatif</vt:lpstr>
      <vt:lpstr>Liaison CM2-6ème</vt:lpstr>
      <vt:lpstr>strategies pédagogiques</vt:lpstr>
      <vt:lpstr>bilan socle</vt:lpstr>
      <vt:lpstr>'bilan socle'!Zone_d_impression</vt:lpstr>
      <vt:lpstr>'Entrée des observations'!Zone_d_impression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Déborah Ysewyn</dc:creator>
  <cp:lastModifiedBy>Déborah Ysewyn</cp:lastModifiedBy>
  <cp:lastPrinted>2021-05-06T10:46:55Z</cp:lastPrinted>
  <dcterms:created xsi:type="dcterms:W3CDTF">2021-01-12T10:23:01Z</dcterms:created>
  <dcterms:modified xsi:type="dcterms:W3CDTF">2021-05-11T19:59:17Z</dcterms:modified>
</cp:coreProperties>
</file>