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jacobus1\Desktop\2023-2024\administratif\collèges\BEUVRY\"/>
    </mc:Choice>
  </mc:AlternateContent>
  <bookViews>
    <workbookView xWindow="0" yWindow="0" windowWidth="16380" windowHeight="8190" tabRatio="753" activeTab="5"/>
  </bookViews>
  <sheets>
    <sheet name="Accueil" sheetId="1" r:id="rId1"/>
    <sheet name="Entrée_des_observations" sheetId="2" r:id="rId2"/>
    <sheet name="Récapitulatif_classe" sheetId="3" r:id="rId3"/>
    <sheet name="Stratégies_pédagogiques" sheetId="4" r:id="rId4"/>
    <sheet name="Fiche_profil_classe" sheetId="5" r:id="rId5"/>
    <sheet name="Suivi_élève_1" sheetId="6" r:id="rId6"/>
    <sheet name="Suivi_élève_2" sheetId="7" r:id="rId7"/>
    <sheet name="Suivi_élève_3" sheetId="8" r:id="rId8"/>
    <sheet name="Suivi_élève_4" sheetId="9" r:id="rId9"/>
    <sheet name="Suivi_élève_5" sheetId="10" r:id="rId10"/>
    <sheet name="Suivi_élève_6" sheetId="11" r:id="rId11"/>
    <sheet name="Suivi_élève_7" sheetId="12" r:id="rId12"/>
    <sheet name="Suivi_élève_8" sheetId="13" r:id="rId13"/>
    <sheet name="Suivi_élève_9" sheetId="14" r:id="rId14"/>
    <sheet name="Suivi_élève_10" sheetId="15" r:id="rId15"/>
    <sheet name="Suivi_élève_11" sheetId="16" r:id="rId16"/>
    <sheet name="Suivi_élève_12" sheetId="17" r:id="rId17"/>
    <sheet name="Suivi_élève_13" sheetId="18" r:id="rId18"/>
    <sheet name="Suivi_élève_14" sheetId="19" r:id="rId19"/>
    <sheet name="Suivi_élève_15" sheetId="20" r:id="rId20"/>
    <sheet name="Suivi_élève_16" sheetId="21" r:id="rId21"/>
    <sheet name="Suivi_élève_17" sheetId="22" r:id="rId22"/>
    <sheet name="Suivi_élève_18" sheetId="23" r:id="rId23"/>
    <sheet name="Suivi_élève_19" sheetId="24" r:id="rId24"/>
    <sheet name="Suivi_élève_20" sheetId="25" r:id="rId25"/>
    <sheet name="bilan_socle" sheetId="26" state="hidden" r:id="rId26"/>
  </sheets>
  <definedNames>
    <definedName name="autonomie" localSheetId="5">#REF!</definedName>
    <definedName name="autonomie" localSheetId="14">#REF!</definedName>
    <definedName name="autonomie" localSheetId="15">#REF!</definedName>
    <definedName name="autonomie" localSheetId="16">#REF!</definedName>
    <definedName name="autonomie" localSheetId="17">#REF!</definedName>
    <definedName name="autonomie" localSheetId="18">#REF!</definedName>
    <definedName name="autonomie" localSheetId="19">#REF!</definedName>
    <definedName name="autonomie" localSheetId="20">#REF!</definedName>
    <definedName name="autonomie" localSheetId="21">#REF!</definedName>
    <definedName name="autonomie" localSheetId="22">#REF!</definedName>
    <definedName name="autonomie" localSheetId="23">#REF!</definedName>
    <definedName name="autonomie" localSheetId="6">#REF!</definedName>
    <definedName name="autonomie" localSheetId="24">#REF!</definedName>
    <definedName name="autonomie" localSheetId="7">#REF!</definedName>
    <definedName name="autonomie" localSheetId="8">#REF!</definedName>
    <definedName name="autonomie" localSheetId="9">#REF!</definedName>
    <definedName name="autonomie" localSheetId="10">#REF!</definedName>
    <definedName name="autonomie" localSheetId="11">#REF!</definedName>
    <definedName name="autonomie" localSheetId="12">#REF!</definedName>
    <definedName name="autonomie" localSheetId="13">#REF!</definedName>
    <definedName name="autonomie">#REF!</definedName>
    <definedName name="autonomie_affective" localSheetId="5">#REF!</definedName>
    <definedName name="autonomie_affective" localSheetId="14">#REF!</definedName>
    <definedName name="autonomie_affective" localSheetId="15">#REF!</definedName>
    <definedName name="autonomie_affective" localSheetId="16">#REF!</definedName>
    <definedName name="autonomie_affective" localSheetId="17">#REF!</definedName>
    <definedName name="autonomie_affective" localSheetId="18">#REF!</definedName>
    <definedName name="autonomie_affective" localSheetId="19">#REF!</definedName>
    <definedName name="autonomie_affective" localSheetId="20">#REF!</definedName>
    <definedName name="autonomie_affective" localSheetId="21">#REF!</definedName>
    <definedName name="autonomie_affective" localSheetId="22">#REF!</definedName>
    <definedName name="autonomie_affective" localSheetId="23">#REF!</definedName>
    <definedName name="autonomie_affective" localSheetId="6">#REF!</definedName>
    <definedName name="autonomie_affective" localSheetId="24">#REF!</definedName>
    <definedName name="autonomie_affective" localSheetId="7">#REF!</definedName>
    <definedName name="autonomie_affective" localSheetId="8">#REF!</definedName>
    <definedName name="autonomie_affective" localSheetId="9">#REF!</definedName>
    <definedName name="autonomie_affective" localSheetId="10">#REF!</definedName>
    <definedName name="autonomie_affective" localSheetId="11">#REF!</definedName>
    <definedName name="autonomie_affective" localSheetId="12">#REF!</definedName>
    <definedName name="autonomie_affective" localSheetId="13">#REF!</definedName>
    <definedName name="autonomie_affective">#REF!</definedName>
    <definedName name="communiquer_ecrit" localSheetId="5">#REF!</definedName>
    <definedName name="communiquer_ecrit" localSheetId="14">#REF!</definedName>
    <definedName name="communiquer_ecrit" localSheetId="15">#REF!</definedName>
    <definedName name="communiquer_ecrit" localSheetId="16">#REF!</definedName>
    <definedName name="communiquer_ecrit" localSheetId="17">#REF!</definedName>
    <definedName name="communiquer_ecrit" localSheetId="18">#REF!</definedName>
    <definedName name="communiquer_ecrit" localSheetId="19">#REF!</definedName>
    <definedName name="communiquer_ecrit" localSheetId="20">#REF!</definedName>
    <definedName name="communiquer_ecrit" localSheetId="21">#REF!</definedName>
    <definedName name="communiquer_ecrit" localSheetId="22">#REF!</definedName>
    <definedName name="communiquer_ecrit" localSheetId="23">#REF!</definedName>
    <definedName name="communiquer_ecrit" localSheetId="6">#REF!</definedName>
    <definedName name="communiquer_ecrit" localSheetId="24">#REF!</definedName>
    <definedName name="communiquer_ecrit" localSheetId="7">#REF!</definedName>
    <definedName name="communiquer_ecrit" localSheetId="8">#REF!</definedName>
    <definedName name="communiquer_ecrit" localSheetId="9">#REF!</definedName>
    <definedName name="communiquer_ecrit" localSheetId="10">#REF!</definedName>
    <definedName name="communiquer_ecrit" localSheetId="11">#REF!</definedName>
    <definedName name="communiquer_ecrit" localSheetId="12">#REF!</definedName>
    <definedName name="communiquer_ecrit" localSheetId="13">#REF!</definedName>
    <definedName name="communiquer_ecrit">#REF!</definedName>
    <definedName name="communiquer_oral" localSheetId="5">#REF!</definedName>
    <definedName name="communiquer_oral" localSheetId="14">#REF!</definedName>
    <definedName name="communiquer_oral" localSheetId="15">#REF!</definedName>
    <definedName name="communiquer_oral" localSheetId="16">#REF!</definedName>
    <definedName name="communiquer_oral" localSheetId="17">#REF!</definedName>
    <definedName name="communiquer_oral" localSheetId="18">#REF!</definedName>
    <definedName name="communiquer_oral" localSheetId="19">#REF!</definedName>
    <definedName name="communiquer_oral" localSheetId="20">#REF!</definedName>
    <definedName name="communiquer_oral" localSheetId="21">#REF!</definedName>
    <definedName name="communiquer_oral" localSheetId="22">#REF!</definedName>
    <definedName name="communiquer_oral" localSheetId="23">#REF!</definedName>
    <definedName name="communiquer_oral" localSheetId="6">#REF!</definedName>
    <definedName name="communiquer_oral" localSheetId="24">#REF!</definedName>
    <definedName name="communiquer_oral" localSheetId="7">#REF!</definedName>
    <definedName name="communiquer_oral" localSheetId="8">#REF!</definedName>
    <definedName name="communiquer_oral" localSheetId="9">#REF!</definedName>
    <definedName name="communiquer_oral" localSheetId="10">#REF!</definedName>
    <definedName name="communiquer_oral" localSheetId="11">#REF!</definedName>
    <definedName name="communiquer_oral" localSheetId="12">#REF!</definedName>
    <definedName name="communiquer_oral" localSheetId="13">#REF!</definedName>
    <definedName name="communiquer_oral">#REF!</definedName>
    <definedName name="communiquer_procedures" localSheetId="5">#REF!</definedName>
    <definedName name="communiquer_procedures" localSheetId="14">#REF!</definedName>
    <definedName name="communiquer_procedures" localSheetId="15">#REF!</definedName>
    <definedName name="communiquer_procedures" localSheetId="16">#REF!</definedName>
    <definedName name="communiquer_procedures" localSheetId="17">#REF!</definedName>
    <definedName name="communiquer_procedures" localSheetId="18">#REF!</definedName>
    <definedName name="communiquer_procedures" localSheetId="19">#REF!</definedName>
    <definedName name="communiquer_procedures" localSheetId="20">#REF!</definedName>
    <definedName name="communiquer_procedures" localSheetId="21">#REF!</definedName>
    <definedName name="communiquer_procedures" localSheetId="22">#REF!</definedName>
    <definedName name="communiquer_procedures" localSheetId="23">#REF!</definedName>
    <definedName name="communiquer_procedures" localSheetId="6">#REF!</definedName>
    <definedName name="communiquer_procedures" localSheetId="24">#REF!</definedName>
    <definedName name="communiquer_procedures" localSheetId="7">#REF!</definedName>
    <definedName name="communiquer_procedures" localSheetId="8">#REF!</definedName>
    <definedName name="communiquer_procedures" localSheetId="9">#REF!</definedName>
    <definedName name="communiquer_procedures" localSheetId="10">#REF!</definedName>
    <definedName name="communiquer_procedures" localSheetId="11">#REF!</definedName>
    <definedName name="communiquer_procedures" localSheetId="12">#REF!</definedName>
    <definedName name="communiquer_procedures" localSheetId="13">#REF!</definedName>
    <definedName name="communiquer_procedures">#REF!</definedName>
    <definedName name="coordi_motice" localSheetId="5">#REF!</definedName>
    <definedName name="coordi_motice" localSheetId="14">#REF!</definedName>
    <definedName name="coordi_motice" localSheetId="15">#REF!</definedName>
    <definedName name="coordi_motice" localSheetId="16">#REF!</definedName>
    <definedName name="coordi_motice" localSheetId="17">#REF!</definedName>
    <definedName name="coordi_motice" localSheetId="18">#REF!</definedName>
    <definedName name="coordi_motice" localSheetId="19">#REF!</definedName>
    <definedName name="coordi_motice" localSheetId="20">#REF!</definedName>
    <definedName name="coordi_motice" localSheetId="21">#REF!</definedName>
    <definedName name="coordi_motice" localSheetId="22">#REF!</definedName>
    <definedName name="coordi_motice" localSheetId="23">#REF!</definedName>
    <definedName name="coordi_motice" localSheetId="6">#REF!</definedName>
    <definedName name="coordi_motice" localSheetId="24">#REF!</definedName>
    <definedName name="coordi_motice" localSheetId="7">#REF!</definedName>
    <definedName name="coordi_motice" localSheetId="8">#REF!</definedName>
    <definedName name="coordi_motice" localSheetId="9">#REF!</definedName>
    <definedName name="coordi_motice" localSheetId="10">#REF!</definedName>
    <definedName name="coordi_motice" localSheetId="11">#REF!</definedName>
    <definedName name="coordi_motice" localSheetId="12">#REF!</definedName>
    <definedName name="coordi_motice" localSheetId="13">#REF!</definedName>
    <definedName name="coordi_motice">#REF!</definedName>
    <definedName name="emotions" localSheetId="5">#REF!</definedName>
    <definedName name="emotions" localSheetId="14">#REF!</definedName>
    <definedName name="emotions" localSheetId="15">#REF!</definedName>
    <definedName name="emotions" localSheetId="16">#REF!</definedName>
    <definedName name="emotions" localSheetId="17">#REF!</definedName>
    <definedName name="emotions" localSheetId="18">#REF!</definedName>
    <definedName name="emotions" localSheetId="19">#REF!</definedName>
    <definedName name="emotions" localSheetId="20">#REF!</definedName>
    <definedName name="emotions" localSheetId="21">#REF!</definedName>
    <definedName name="emotions" localSheetId="22">#REF!</definedName>
    <definedName name="emotions" localSheetId="23">#REF!</definedName>
    <definedName name="emotions" localSheetId="6">#REF!</definedName>
    <definedName name="emotions" localSheetId="24">#REF!</definedName>
    <definedName name="emotions" localSheetId="7">#REF!</definedName>
    <definedName name="emotions" localSheetId="8">#REF!</definedName>
    <definedName name="emotions" localSheetId="9">#REF!</definedName>
    <definedName name="emotions" localSheetId="10">#REF!</definedName>
    <definedName name="emotions" localSheetId="11">#REF!</definedName>
    <definedName name="emotions" localSheetId="12">#REF!</definedName>
    <definedName name="emotions" localSheetId="13">#REF!</definedName>
    <definedName name="emotions">#REF!</definedName>
    <definedName name="entendre" localSheetId="5">#REF!</definedName>
    <definedName name="entendre" localSheetId="14">#REF!</definedName>
    <definedName name="entendre" localSheetId="15">#REF!</definedName>
    <definedName name="entendre" localSheetId="16">#REF!</definedName>
    <definedName name="entendre" localSheetId="17">#REF!</definedName>
    <definedName name="entendre" localSheetId="18">#REF!</definedName>
    <definedName name="entendre" localSheetId="19">#REF!</definedName>
    <definedName name="entendre" localSheetId="20">#REF!</definedName>
    <definedName name="entendre" localSheetId="21">#REF!</definedName>
    <definedName name="entendre" localSheetId="22">#REF!</definedName>
    <definedName name="entendre" localSheetId="23">#REF!</definedName>
    <definedName name="entendre" localSheetId="6">#REF!</definedName>
    <definedName name="entendre" localSheetId="24">#REF!</definedName>
    <definedName name="entendre" localSheetId="7">#REF!</definedName>
    <definedName name="entendre" localSheetId="8">#REF!</definedName>
    <definedName name="entendre" localSheetId="9">#REF!</definedName>
    <definedName name="entendre" localSheetId="10">#REF!</definedName>
    <definedName name="entendre" localSheetId="11">#REF!</definedName>
    <definedName name="entendre" localSheetId="12">#REF!</definedName>
    <definedName name="entendre" localSheetId="13">#REF!</definedName>
    <definedName name="entendre">#REF!</definedName>
    <definedName name="estimedesoi" localSheetId="5">#REF!</definedName>
    <definedName name="estimedesoi" localSheetId="14">#REF!</definedName>
    <definedName name="estimedesoi" localSheetId="15">#REF!</definedName>
    <definedName name="estimedesoi" localSheetId="16">#REF!</definedName>
    <definedName name="estimedesoi" localSheetId="17">#REF!</definedName>
    <definedName name="estimedesoi" localSheetId="18">#REF!</definedName>
    <definedName name="estimedesoi" localSheetId="19">#REF!</definedName>
    <definedName name="estimedesoi" localSheetId="20">#REF!</definedName>
    <definedName name="estimedesoi" localSheetId="21">#REF!</definedName>
    <definedName name="estimedesoi" localSheetId="22">#REF!</definedName>
    <definedName name="estimedesoi" localSheetId="23">#REF!</definedName>
    <definedName name="estimedesoi" localSheetId="6">#REF!</definedName>
    <definedName name="estimedesoi" localSheetId="24">#REF!</definedName>
    <definedName name="estimedesoi" localSheetId="7">#REF!</definedName>
    <definedName name="estimedesoi" localSheetId="8">#REF!</definedName>
    <definedName name="estimedesoi" localSheetId="9">#REF!</definedName>
    <definedName name="estimedesoi" localSheetId="10">#REF!</definedName>
    <definedName name="estimedesoi" localSheetId="11">#REF!</definedName>
    <definedName name="estimedesoi" localSheetId="12">#REF!</definedName>
    <definedName name="estimedesoi" localSheetId="13">#REF!</definedName>
    <definedName name="estimedesoi">#REF!</definedName>
    <definedName name="fatigabilite" localSheetId="5">#REF!</definedName>
    <definedName name="fatigabilite" localSheetId="14">#REF!</definedName>
    <definedName name="fatigabilite" localSheetId="15">#REF!</definedName>
    <definedName name="fatigabilite" localSheetId="16">#REF!</definedName>
    <definedName name="fatigabilite" localSheetId="17">#REF!</definedName>
    <definedName name="fatigabilite" localSheetId="18">#REF!</definedName>
    <definedName name="fatigabilite" localSheetId="19">#REF!</definedName>
    <definedName name="fatigabilite" localSheetId="20">#REF!</definedName>
    <definedName name="fatigabilite" localSheetId="21">#REF!</definedName>
    <definedName name="fatigabilite" localSheetId="22">#REF!</definedName>
    <definedName name="fatigabilite" localSheetId="23">#REF!</definedName>
    <definedName name="fatigabilite" localSheetId="6">#REF!</definedName>
    <definedName name="fatigabilite" localSheetId="24">#REF!</definedName>
    <definedName name="fatigabilite" localSheetId="7">#REF!</definedName>
    <definedName name="fatigabilite" localSheetId="8">#REF!</definedName>
    <definedName name="fatigabilite" localSheetId="9">#REF!</definedName>
    <definedName name="fatigabilite" localSheetId="10">#REF!</definedName>
    <definedName name="fatigabilite" localSheetId="11">#REF!</definedName>
    <definedName name="fatigabilite" localSheetId="12">#REF!</definedName>
    <definedName name="fatigabilite" localSheetId="13">#REF!</definedName>
    <definedName name="fatigabilite">#REF!</definedName>
    <definedName name="fragilité" localSheetId="5">Suivi_élève_1!$K$69</definedName>
    <definedName name="fragilité" localSheetId="14">Suivi_élève_10!$K$68</definedName>
    <definedName name="fragilité" localSheetId="15">Suivi_élève_11!$K$68</definedName>
    <definedName name="fragilité" localSheetId="16">Suivi_élève_12!$K$68</definedName>
    <definedName name="fragilité" localSheetId="17">Suivi_élève_13!$K$68</definedName>
    <definedName name="fragilité" localSheetId="18">Suivi_élève_14!$K$68</definedName>
    <definedName name="fragilité" localSheetId="19">Suivi_élève_15!$K$68</definedName>
    <definedName name="fragilité" localSheetId="20">Suivi_élève_16!$K$68</definedName>
    <definedName name="fragilité" localSheetId="21">Suivi_élève_17!$K$68</definedName>
    <definedName name="fragilité" localSheetId="22">Suivi_élève_18!$K$68</definedName>
    <definedName name="fragilité" localSheetId="23">Suivi_élève_19!$K$68</definedName>
    <definedName name="fragilité" localSheetId="6">Suivi_élève_2!$K$68</definedName>
    <definedName name="fragilité" localSheetId="24">Suivi_élève_20!$K$68</definedName>
    <definedName name="fragilité" localSheetId="7">Suivi_élève_3!$K$68</definedName>
    <definedName name="fragilité" localSheetId="8">Suivi_élève_4!$K$68</definedName>
    <definedName name="fragilité" localSheetId="9">Suivi_élève_5!$K$68</definedName>
    <definedName name="fragilité" localSheetId="10">Suivi_élève_6!$K$68</definedName>
    <definedName name="fragilité" localSheetId="11">Suivi_élève_7!$K$68</definedName>
    <definedName name="fragilité" localSheetId="12">Suivi_élève_8!$K$68</definedName>
    <definedName name="fragilité" localSheetId="13">Suivi_élève_9!$K$68</definedName>
    <definedName name="fragilité">#REF!</definedName>
    <definedName name="inferences" localSheetId="5">#REF!</definedName>
    <definedName name="inferences" localSheetId="14">#REF!</definedName>
    <definedName name="inferences" localSheetId="15">#REF!</definedName>
    <definedName name="inferences" localSheetId="16">#REF!</definedName>
    <definedName name="inferences" localSheetId="17">#REF!</definedName>
    <definedName name="inferences" localSheetId="18">#REF!</definedName>
    <definedName name="inferences" localSheetId="19">#REF!</definedName>
    <definedName name="inferences" localSheetId="20">#REF!</definedName>
    <definedName name="inferences" localSheetId="21">#REF!</definedName>
    <definedName name="inferences" localSheetId="22">#REF!</definedName>
    <definedName name="inferences" localSheetId="23">#REF!</definedName>
    <definedName name="inferences" localSheetId="6">#REF!</definedName>
    <definedName name="inferences" localSheetId="24">#REF!</definedName>
    <definedName name="inferences" localSheetId="7">#REF!</definedName>
    <definedName name="inferences" localSheetId="8">#REF!</definedName>
    <definedName name="inferences" localSheetId="9">#REF!</definedName>
    <definedName name="inferences" localSheetId="10">#REF!</definedName>
    <definedName name="inferences" localSheetId="11">#REF!</definedName>
    <definedName name="inferences" localSheetId="12">#REF!</definedName>
    <definedName name="inferences" localSheetId="13">#REF!</definedName>
    <definedName name="inferences">#REF!</definedName>
    <definedName name="lire" localSheetId="5">#REF!</definedName>
    <definedName name="lire" localSheetId="14">#REF!</definedName>
    <definedName name="lire" localSheetId="15">#REF!</definedName>
    <definedName name="lire" localSheetId="16">#REF!</definedName>
    <definedName name="lire" localSheetId="17">#REF!</definedName>
    <definedName name="lire" localSheetId="18">#REF!</definedName>
    <definedName name="lire" localSheetId="19">#REF!</definedName>
    <definedName name="lire" localSheetId="20">#REF!</definedName>
    <definedName name="lire" localSheetId="21">#REF!</definedName>
    <definedName name="lire" localSheetId="22">#REF!</definedName>
    <definedName name="lire" localSheetId="23">#REF!</definedName>
    <definedName name="lire" localSheetId="6">#REF!</definedName>
    <definedName name="lire" localSheetId="24">#REF!</definedName>
    <definedName name="lire" localSheetId="7">#REF!</definedName>
    <definedName name="lire" localSheetId="8">#REF!</definedName>
    <definedName name="lire" localSheetId="9">#REF!</definedName>
    <definedName name="lire" localSheetId="10">#REF!</definedName>
    <definedName name="lire" localSheetId="11">#REF!</definedName>
    <definedName name="lire" localSheetId="12">#REF!</definedName>
    <definedName name="lire" localSheetId="13">#REF!</definedName>
    <definedName name="lire">#REF!</definedName>
    <definedName name="memoriser" localSheetId="5">#REF!</definedName>
    <definedName name="memoriser" localSheetId="14">#REF!</definedName>
    <definedName name="memoriser" localSheetId="15">#REF!</definedName>
    <definedName name="memoriser" localSheetId="16">#REF!</definedName>
    <definedName name="memoriser" localSheetId="17">#REF!</definedName>
    <definedName name="memoriser" localSheetId="18">#REF!</definedName>
    <definedName name="memoriser" localSheetId="19">#REF!</definedName>
    <definedName name="memoriser" localSheetId="20">#REF!</definedName>
    <definedName name="memoriser" localSheetId="21">#REF!</definedName>
    <definedName name="memoriser" localSheetId="22">#REF!</definedName>
    <definedName name="memoriser" localSheetId="23">#REF!</definedName>
    <definedName name="memoriser" localSheetId="6">#REF!</definedName>
    <definedName name="memoriser" localSheetId="24">#REF!</definedName>
    <definedName name="memoriser" localSheetId="7">#REF!</definedName>
    <definedName name="memoriser" localSheetId="8">#REF!</definedName>
    <definedName name="memoriser" localSheetId="9">#REF!</definedName>
    <definedName name="memoriser" localSheetId="10">#REF!</definedName>
    <definedName name="memoriser" localSheetId="11">#REF!</definedName>
    <definedName name="memoriser" localSheetId="12">#REF!</definedName>
    <definedName name="memoriser" localSheetId="13">#REF!</definedName>
    <definedName name="memoriser">#REF!</definedName>
    <definedName name="mobilisation" localSheetId="5">#REF!</definedName>
    <definedName name="mobilisation" localSheetId="14">#REF!</definedName>
    <definedName name="mobilisation" localSheetId="15">#REF!</definedName>
    <definedName name="mobilisation" localSheetId="16">#REF!</definedName>
    <definedName name="mobilisation" localSheetId="17">#REF!</definedName>
    <definedName name="mobilisation" localSheetId="18">#REF!</definedName>
    <definedName name="mobilisation" localSheetId="19">#REF!</definedName>
    <definedName name="mobilisation" localSheetId="20">#REF!</definedName>
    <definedName name="mobilisation" localSheetId="21">#REF!</definedName>
    <definedName name="mobilisation" localSheetId="22">#REF!</definedName>
    <definedName name="mobilisation" localSheetId="23">#REF!</definedName>
    <definedName name="mobilisation" localSheetId="6">#REF!</definedName>
    <definedName name="mobilisation" localSheetId="24">#REF!</definedName>
    <definedName name="mobilisation" localSheetId="7">#REF!</definedName>
    <definedName name="mobilisation" localSheetId="8">#REF!</definedName>
    <definedName name="mobilisation" localSheetId="9">#REF!</definedName>
    <definedName name="mobilisation" localSheetId="10">#REF!</definedName>
    <definedName name="mobilisation" localSheetId="11">#REF!</definedName>
    <definedName name="mobilisation" localSheetId="12">#REF!</definedName>
    <definedName name="mobilisation" localSheetId="13">#REF!</definedName>
    <definedName name="mobilisation">#REF!</definedName>
    <definedName name="motricite_fine" localSheetId="5">#REF!</definedName>
    <definedName name="motricite_fine" localSheetId="14">#REF!</definedName>
    <definedName name="motricite_fine" localSheetId="15">#REF!</definedName>
    <definedName name="motricite_fine" localSheetId="16">#REF!</definedName>
    <definedName name="motricite_fine" localSheetId="17">#REF!</definedName>
    <definedName name="motricite_fine" localSheetId="18">#REF!</definedName>
    <definedName name="motricite_fine" localSheetId="19">#REF!</definedName>
    <definedName name="motricite_fine" localSheetId="20">#REF!</definedName>
    <definedName name="motricite_fine" localSheetId="21">#REF!</definedName>
    <definedName name="motricite_fine" localSheetId="22">#REF!</definedName>
    <definedName name="motricite_fine" localSheetId="23">#REF!</definedName>
    <definedName name="motricite_fine" localSheetId="6">#REF!</definedName>
    <definedName name="motricite_fine" localSheetId="24">#REF!</definedName>
    <definedName name="motricite_fine" localSheetId="7">#REF!</definedName>
    <definedName name="motricite_fine" localSheetId="8">#REF!</definedName>
    <definedName name="motricite_fine" localSheetId="9">#REF!</definedName>
    <definedName name="motricite_fine" localSheetId="10">#REF!</definedName>
    <definedName name="motricite_fine" localSheetId="11">#REF!</definedName>
    <definedName name="motricite_fine" localSheetId="12">#REF!</definedName>
    <definedName name="motricite_fine" localSheetId="13">#REF!</definedName>
    <definedName name="motricite_fine">#REF!</definedName>
    <definedName name="nombres" localSheetId="5">#REF!</definedName>
    <definedName name="nombres" localSheetId="14">#REF!</definedName>
    <definedName name="nombres" localSheetId="15">#REF!</definedName>
    <definedName name="nombres" localSheetId="16">#REF!</definedName>
    <definedName name="nombres" localSheetId="17">#REF!</definedName>
    <definedName name="nombres" localSheetId="18">#REF!</definedName>
    <definedName name="nombres" localSheetId="19">#REF!</definedName>
    <definedName name="nombres" localSheetId="20">#REF!</definedName>
    <definedName name="nombres" localSheetId="21">#REF!</definedName>
    <definedName name="nombres" localSheetId="22">#REF!</definedName>
    <definedName name="nombres" localSheetId="23">#REF!</definedName>
    <definedName name="nombres" localSheetId="6">#REF!</definedName>
    <definedName name="nombres" localSheetId="24">#REF!</definedName>
    <definedName name="nombres" localSheetId="7">#REF!</definedName>
    <definedName name="nombres" localSheetId="8">#REF!</definedName>
    <definedName name="nombres" localSheetId="9">#REF!</definedName>
    <definedName name="nombres" localSheetId="10">#REF!</definedName>
    <definedName name="nombres" localSheetId="11">#REF!</definedName>
    <definedName name="nombres" localSheetId="12">#REF!</definedName>
    <definedName name="nombres" localSheetId="13">#REF!</definedName>
    <definedName name="nombres">#REF!</definedName>
    <definedName name="parler" localSheetId="5">#REF!</definedName>
    <definedName name="parler" localSheetId="14">#REF!</definedName>
    <definedName name="parler" localSheetId="15">#REF!</definedName>
    <definedName name="parler" localSheetId="16">#REF!</definedName>
    <definedName name="parler" localSheetId="17">#REF!</definedName>
    <definedName name="parler" localSheetId="18">#REF!</definedName>
    <definedName name="parler" localSheetId="19">#REF!</definedName>
    <definedName name="parler" localSheetId="20">#REF!</definedName>
    <definedName name="parler" localSheetId="21">#REF!</definedName>
    <definedName name="parler" localSheetId="22">#REF!</definedName>
    <definedName name="parler" localSheetId="23">#REF!</definedName>
    <definedName name="parler" localSheetId="6">#REF!</definedName>
    <definedName name="parler" localSheetId="24">#REF!</definedName>
    <definedName name="parler" localSheetId="7">#REF!</definedName>
    <definedName name="parler" localSheetId="8">#REF!</definedName>
    <definedName name="parler" localSheetId="9">#REF!</definedName>
    <definedName name="parler" localSheetId="10">#REF!</definedName>
    <definedName name="parler" localSheetId="11">#REF!</definedName>
    <definedName name="parler" localSheetId="12">#REF!</definedName>
    <definedName name="parler" localSheetId="13">#REF!</definedName>
    <definedName name="parler">#REF!</definedName>
    <definedName name="Print_Area" localSheetId="25">bilan_socle!$A$1:$G$35</definedName>
    <definedName name="Print_Area" localSheetId="1">Entrée_des_observations!$A$1:$G$35</definedName>
    <definedName name="prise_informations" localSheetId="5">#REF!</definedName>
    <definedName name="prise_informations" localSheetId="14">#REF!</definedName>
    <definedName name="prise_informations" localSheetId="15">#REF!</definedName>
    <definedName name="prise_informations" localSheetId="16">#REF!</definedName>
    <definedName name="prise_informations" localSheetId="17">#REF!</definedName>
    <definedName name="prise_informations" localSheetId="18">#REF!</definedName>
    <definedName name="prise_informations" localSheetId="19">#REF!</definedName>
    <definedName name="prise_informations" localSheetId="20">#REF!</definedName>
    <definedName name="prise_informations" localSheetId="21">#REF!</definedName>
    <definedName name="prise_informations" localSheetId="22">#REF!</definedName>
    <definedName name="prise_informations" localSheetId="23">#REF!</definedName>
    <definedName name="prise_informations" localSheetId="6">#REF!</definedName>
    <definedName name="prise_informations" localSheetId="24">#REF!</definedName>
    <definedName name="prise_informations" localSheetId="7">#REF!</definedName>
    <definedName name="prise_informations" localSheetId="8">#REF!</definedName>
    <definedName name="prise_informations" localSheetId="9">#REF!</definedName>
    <definedName name="prise_informations" localSheetId="10">#REF!</definedName>
    <definedName name="prise_informations" localSheetId="11">#REF!</definedName>
    <definedName name="prise_informations" localSheetId="12">#REF!</definedName>
    <definedName name="prise_informations" localSheetId="13">#REF!</definedName>
    <definedName name="prise_informations">#REF!</definedName>
    <definedName name="projection" localSheetId="5">#REF!</definedName>
    <definedName name="projection" localSheetId="14">#REF!</definedName>
    <definedName name="projection" localSheetId="15">#REF!</definedName>
    <definedName name="projection" localSheetId="16">#REF!</definedName>
    <definedName name="projection" localSheetId="17">#REF!</definedName>
    <definedName name="projection" localSheetId="18">#REF!</definedName>
    <definedName name="projection" localSheetId="19">#REF!</definedName>
    <definedName name="projection" localSheetId="20">#REF!</definedName>
    <definedName name="projection" localSheetId="21">#REF!</definedName>
    <definedName name="projection" localSheetId="22">#REF!</definedName>
    <definedName name="projection" localSheetId="23">#REF!</definedName>
    <definedName name="projection" localSheetId="6">#REF!</definedName>
    <definedName name="projection" localSheetId="24">#REF!</definedName>
    <definedName name="projection" localSheetId="7">#REF!</definedName>
    <definedName name="projection" localSheetId="8">#REF!</definedName>
    <definedName name="projection" localSheetId="9">#REF!</definedName>
    <definedName name="projection" localSheetId="10">#REF!</definedName>
    <definedName name="projection" localSheetId="11">#REF!</definedName>
    <definedName name="projection" localSheetId="12">#REF!</definedName>
    <definedName name="projection" localSheetId="13">#REF!</definedName>
    <definedName name="projection">#REF!</definedName>
    <definedName name="relations_autrui" localSheetId="5">#REF!</definedName>
    <definedName name="relations_autrui" localSheetId="14">#REF!</definedName>
    <definedName name="relations_autrui" localSheetId="15">#REF!</definedName>
    <definedName name="relations_autrui" localSheetId="16">#REF!</definedName>
    <definedName name="relations_autrui" localSheetId="17">#REF!</definedName>
    <definedName name="relations_autrui" localSheetId="18">#REF!</definedName>
    <definedName name="relations_autrui" localSheetId="19">#REF!</definedName>
    <definedName name="relations_autrui" localSheetId="20">#REF!</definedName>
    <definedName name="relations_autrui" localSheetId="21">#REF!</definedName>
    <definedName name="relations_autrui" localSheetId="22">#REF!</definedName>
    <definedName name="relations_autrui" localSheetId="23">#REF!</definedName>
    <definedName name="relations_autrui" localSheetId="6">#REF!</definedName>
    <definedName name="relations_autrui" localSheetId="24">#REF!</definedName>
    <definedName name="relations_autrui" localSheetId="7">#REF!</definedName>
    <definedName name="relations_autrui" localSheetId="8">#REF!</definedName>
    <definedName name="relations_autrui" localSheetId="9">#REF!</definedName>
    <definedName name="relations_autrui" localSheetId="10">#REF!</definedName>
    <definedName name="relations_autrui" localSheetId="11">#REF!</definedName>
    <definedName name="relations_autrui" localSheetId="12">#REF!</definedName>
    <definedName name="relations_autrui" localSheetId="13">#REF!</definedName>
    <definedName name="relations_autrui">#REF!</definedName>
    <definedName name="respecter_regles" localSheetId="5">#REF!</definedName>
    <definedName name="respecter_regles" localSheetId="14">#REF!</definedName>
    <definedName name="respecter_regles" localSheetId="15">#REF!</definedName>
    <definedName name="respecter_regles" localSheetId="16">#REF!</definedName>
    <definedName name="respecter_regles" localSheetId="17">#REF!</definedName>
    <definedName name="respecter_regles" localSheetId="18">#REF!</definedName>
    <definedName name="respecter_regles" localSheetId="19">#REF!</definedName>
    <definedName name="respecter_regles" localSheetId="20">#REF!</definedName>
    <definedName name="respecter_regles" localSheetId="21">#REF!</definedName>
    <definedName name="respecter_regles" localSheetId="22">#REF!</definedName>
    <definedName name="respecter_regles" localSheetId="23">#REF!</definedName>
    <definedName name="respecter_regles" localSheetId="6">#REF!</definedName>
    <definedName name="respecter_regles" localSheetId="24">#REF!</definedName>
    <definedName name="respecter_regles" localSheetId="7">#REF!</definedName>
    <definedName name="respecter_regles" localSheetId="8">#REF!</definedName>
    <definedName name="respecter_regles" localSheetId="9">#REF!</definedName>
    <definedName name="respecter_regles" localSheetId="10">#REF!</definedName>
    <definedName name="respecter_regles" localSheetId="11">#REF!</definedName>
    <definedName name="respecter_regles" localSheetId="12">#REF!</definedName>
    <definedName name="respecter_regles" localSheetId="13">#REF!</definedName>
    <definedName name="respecter_regles">#REF!</definedName>
    <definedName name="sens_activite" localSheetId="5">#REF!</definedName>
    <definedName name="sens_activite" localSheetId="14">#REF!</definedName>
    <definedName name="sens_activite" localSheetId="15">#REF!</definedName>
    <definedName name="sens_activite" localSheetId="16">#REF!</definedName>
    <definedName name="sens_activite" localSheetId="17">#REF!</definedName>
    <definedName name="sens_activite" localSheetId="18">#REF!</definedName>
    <definedName name="sens_activite" localSheetId="19">#REF!</definedName>
    <definedName name="sens_activite" localSheetId="20">#REF!</definedName>
    <definedName name="sens_activite" localSheetId="21">#REF!</definedName>
    <definedName name="sens_activite" localSheetId="22">#REF!</definedName>
    <definedName name="sens_activite" localSheetId="23">#REF!</definedName>
    <definedName name="sens_activite" localSheetId="6">#REF!</definedName>
    <definedName name="sens_activite" localSheetId="24">#REF!</definedName>
    <definedName name="sens_activite" localSheetId="7">#REF!</definedName>
    <definedName name="sens_activite" localSheetId="8">#REF!</definedName>
    <definedName name="sens_activite" localSheetId="9">#REF!</definedName>
    <definedName name="sens_activite" localSheetId="10">#REF!</definedName>
    <definedName name="sens_activite" localSheetId="11">#REF!</definedName>
    <definedName name="sens_activite" localSheetId="12">#REF!</definedName>
    <definedName name="sens_activite" localSheetId="13">#REF!</definedName>
    <definedName name="sens_activite">#REF!</definedName>
    <definedName name="sens_ecole" localSheetId="5">#REF!</definedName>
    <definedName name="sens_ecole" localSheetId="14">#REF!</definedName>
    <definedName name="sens_ecole" localSheetId="15">#REF!</definedName>
    <definedName name="sens_ecole" localSheetId="16">#REF!</definedName>
    <definedName name="sens_ecole" localSheetId="17">#REF!</definedName>
    <definedName name="sens_ecole" localSheetId="18">#REF!</definedName>
    <definedName name="sens_ecole" localSheetId="19">#REF!</definedName>
    <definedName name="sens_ecole" localSheetId="20">#REF!</definedName>
    <definedName name="sens_ecole" localSheetId="21">#REF!</definedName>
    <definedName name="sens_ecole" localSheetId="22">#REF!</definedName>
    <definedName name="sens_ecole" localSheetId="23">#REF!</definedName>
    <definedName name="sens_ecole" localSheetId="6">#REF!</definedName>
    <definedName name="sens_ecole" localSheetId="24">#REF!</definedName>
    <definedName name="sens_ecole" localSheetId="7">#REF!</definedName>
    <definedName name="sens_ecole" localSheetId="8">#REF!</definedName>
    <definedName name="sens_ecole" localSheetId="9">#REF!</definedName>
    <definedName name="sens_ecole" localSheetId="10">#REF!</definedName>
    <definedName name="sens_ecole" localSheetId="11">#REF!</definedName>
    <definedName name="sens_ecole" localSheetId="12">#REF!</definedName>
    <definedName name="sens_ecole" localSheetId="13">#REF!</definedName>
    <definedName name="sens_ecole">#REF!</definedName>
    <definedName name="sorienter_espace" localSheetId="5">#REF!</definedName>
    <definedName name="sorienter_espace" localSheetId="14">#REF!</definedName>
    <definedName name="sorienter_espace" localSheetId="15">#REF!</definedName>
    <definedName name="sorienter_espace" localSheetId="16">#REF!</definedName>
    <definedName name="sorienter_espace" localSheetId="17">#REF!</definedName>
    <definedName name="sorienter_espace" localSheetId="18">#REF!</definedName>
    <definedName name="sorienter_espace" localSheetId="19">#REF!</definedName>
    <definedName name="sorienter_espace" localSheetId="20">#REF!</definedName>
    <definedName name="sorienter_espace" localSheetId="21">#REF!</definedName>
    <definedName name="sorienter_espace" localSheetId="22">#REF!</definedName>
    <definedName name="sorienter_espace" localSheetId="23">#REF!</definedName>
    <definedName name="sorienter_espace" localSheetId="6">#REF!</definedName>
    <definedName name="sorienter_espace" localSheetId="24">#REF!</definedName>
    <definedName name="sorienter_espace" localSheetId="7">#REF!</definedName>
    <definedName name="sorienter_espace" localSheetId="8">#REF!</definedName>
    <definedName name="sorienter_espace" localSheetId="9">#REF!</definedName>
    <definedName name="sorienter_espace" localSheetId="10">#REF!</definedName>
    <definedName name="sorienter_espace" localSheetId="11">#REF!</definedName>
    <definedName name="sorienter_espace" localSheetId="12">#REF!</definedName>
    <definedName name="sorienter_espace" localSheetId="13">#REF!</definedName>
    <definedName name="sorienter_espace">#REF!</definedName>
    <definedName name="sorienter_temps" localSheetId="5">#REF!</definedName>
    <definedName name="sorienter_temps" localSheetId="14">#REF!</definedName>
    <definedName name="sorienter_temps" localSheetId="15">#REF!</definedName>
    <definedName name="sorienter_temps" localSheetId="16">#REF!</definedName>
    <definedName name="sorienter_temps" localSheetId="17">#REF!</definedName>
    <definedName name="sorienter_temps" localSheetId="18">#REF!</definedName>
    <definedName name="sorienter_temps" localSheetId="19">#REF!</definedName>
    <definedName name="sorienter_temps" localSheetId="20">#REF!</definedName>
    <definedName name="sorienter_temps" localSheetId="21">#REF!</definedName>
    <definedName name="sorienter_temps" localSheetId="22">#REF!</definedName>
    <definedName name="sorienter_temps" localSheetId="23">#REF!</definedName>
    <definedName name="sorienter_temps" localSheetId="6">#REF!</definedName>
    <definedName name="sorienter_temps" localSheetId="24">#REF!</definedName>
    <definedName name="sorienter_temps" localSheetId="7">#REF!</definedName>
    <definedName name="sorienter_temps" localSheetId="8">#REF!</definedName>
    <definedName name="sorienter_temps" localSheetId="9">#REF!</definedName>
    <definedName name="sorienter_temps" localSheetId="10">#REF!</definedName>
    <definedName name="sorienter_temps" localSheetId="11">#REF!</definedName>
    <definedName name="sorienter_temps" localSheetId="12">#REF!</definedName>
    <definedName name="sorienter_temps" localSheetId="13">#REF!</definedName>
    <definedName name="sorienter_temps">#REF!</definedName>
    <definedName name="vitesse" localSheetId="5">#REF!</definedName>
    <definedName name="vitesse" localSheetId="14">#REF!</definedName>
    <definedName name="vitesse" localSheetId="15">#REF!</definedName>
    <definedName name="vitesse" localSheetId="16">#REF!</definedName>
    <definedName name="vitesse" localSheetId="17">#REF!</definedName>
    <definedName name="vitesse" localSheetId="18">#REF!</definedName>
    <definedName name="vitesse" localSheetId="19">#REF!</definedName>
    <definedName name="vitesse" localSheetId="20">#REF!</definedName>
    <definedName name="vitesse" localSheetId="21">#REF!</definedName>
    <definedName name="vitesse" localSheetId="22">#REF!</definedName>
    <definedName name="vitesse" localSheetId="23">#REF!</definedName>
    <definedName name="vitesse" localSheetId="6">#REF!</definedName>
    <definedName name="vitesse" localSheetId="24">#REF!</definedName>
    <definedName name="vitesse" localSheetId="7">#REF!</definedName>
    <definedName name="vitesse" localSheetId="8">#REF!</definedName>
    <definedName name="vitesse" localSheetId="9">#REF!</definedName>
    <definedName name="vitesse" localSheetId="10">#REF!</definedName>
    <definedName name="vitesse" localSheetId="11">#REF!</definedName>
    <definedName name="vitesse" localSheetId="12">#REF!</definedName>
    <definedName name="vitesse" localSheetId="13">#REF!</definedName>
    <definedName name="vitesse">#REF!</definedName>
    <definedName name="voir" localSheetId="5">#REF!</definedName>
    <definedName name="voir" localSheetId="14">#REF!</definedName>
    <definedName name="voir" localSheetId="15">#REF!</definedName>
    <definedName name="voir" localSheetId="16">#REF!</definedName>
    <definedName name="voir" localSheetId="17">#REF!</definedName>
    <definedName name="voir" localSheetId="18">#REF!</definedName>
    <definedName name="voir" localSheetId="19">#REF!</definedName>
    <definedName name="voir" localSheetId="20">#REF!</definedName>
    <definedName name="voir" localSheetId="21">#REF!</definedName>
    <definedName name="voir" localSheetId="22">#REF!</definedName>
    <definedName name="voir" localSheetId="23">#REF!</definedName>
    <definedName name="voir" localSheetId="6">#REF!</definedName>
    <definedName name="voir" localSheetId="24">#REF!</definedName>
    <definedName name="voir" localSheetId="7">#REF!</definedName>
    <definedName name="voir" localSheetId="8">#REF!</definedName>
    <definedName name="voir" localSheetId="9">#REF!</definedName>
    <definedName name="voir" localSheetId="10">#REF!</definedName>
    <definedName name="voir" localSheetId="11">#REF!</definedName>
    <definedName name="voir" localSheetId="12">#REF!</definedName>
    <definedName name="voir" localSheetId="13">#REF!</definedName>
    <definedName name="voir">#REF!</definedName>
  </definedNames>
  <calcPr calcId="162913" concurrentCalc="0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A54" i="26" l="1"/>
  <c r="Z54" i="26"/>
  <c r="Y54" i="26"/>
  <c r="X54" i="26"/>
  <c r="W54" i="26"/>
  <c r="V54" i="26"/>
  <c r="U54" i="26"/>
  <c r="T54" i="26"/>
  <c r="S54" i="26"/>
  <c r="R54" i="26"/>
  <c r="AA53" i="26"/>
  <c r="Z53" i="26"/>
  <c r="Y53" i="26"/>
  <c r="X53" i="26"/>
  <c r="W53" i="26"/>
  <c r="V53" i="26"/>
  <c r="U53" i="26"/>
  <c r="T53" i="26"/>
  <c r="S53" i="26"/>
  <c r="R53" i="26"/>
  <c r="AA52" i="26"/>
  <c r="Z52" i="26"/>
  <c r="Y52" i="26"/>
  <c r="X52" i="26"/>
  <c r="W52" i="26"/>
  <c r="V52" i="26"/>
  <c r="U52" i="26"/>
  <c r="T52" i="26"/>
  <c r="S52" i="26"/>
  <c r="R52" i="26"/>
  <c r="AA51" i="26"/>
  <c r="Z51" i="26"/>
  <c r="Y51" i="26"/>
  <c r="X51" i="26"/>
  <c r="W51" i="26"/>
  <c r="V51" i="26"/>
  <c r="U51" i="26"/>
  <c r="T51" i="26"/>
  <c r="S51" i="26"/>
  <c r="R51" i="26"/>
  <c r="AA50" i="26"/>
  <c r="Z50" i="26"/>
  <c r="Y50" i="26"/>
  <c r="X50" i="26"/>
  <c r="W50" i="26"/>
  <c r="V50" i="26"/>
  <c r="U50" i="26"/>
  <c r="T50" i="26"/>
  <c r="S50" i="26"/>
  <c r="R50" i="26"/>
  <c r="AA49" i="26"/>
  <c r="Z49" i="26"/>
  <c r="Y49" i="26"/>
  <c r="X49" i="26"/>
  <c r="W49" i="26"/>
  <c r="V49" i="26"/>
  <c r="U49" i="26"/>
  <c r="T49" i="26"/>
  <c r="S49" i="26"/>
  <c r="R49" i="26"/>
  <c r="AA48" i="26"/>
  <c r="Z48" i="26"/>
  <c r="Y48" i="26"/>
  <c r="X48" i="26"/>
  <c r="W48" i="26"/>
  <c r="V48" i="26"/>
  <c r="U48" i="26"/>
  <c r="T48" i="26"/>
  <c r="S48" i="26"/>
  <c r="R48" i="26"/>
  <c r="AA47" i="26"/>
  <c r="Z47" i="26"/>
  <c r="Y47" i="26"/>
  <c r="X47" i="26"/>
  <c r="W47" i="26"/>
  <c r="V47" i="26"/>
  <c r="U47" i="26"/>
  <c r="T47" i="26"/>
  <c r="S47" i="26"/>
  <c r="R47" i="26"/>
  <c r="AA46" i="26"/>
  <c r="Z46" i="26"/>
  <c r="Y46" i="26"/>
  <c r="X46" i="26"/>
  <c r="W46" i="26"/>
  <c r="V46" i="26"/>
  <c r="U46" i="26"/>
  <c r="T46" i="26"/>
  <c r="S46" i="26"/>
  <c r="R46" i="26"/>
  <c r="AA45" i="26"/>
  <c r="Z45" i="26"/>
  <c r="Y45" i="26"/>
  <c r="X45" i="26"/>
  <c r="W45" i="26"/>
  <c r="V45" i="26"/>
  <c r="U45" i="26"/>
  <c r="T45" i="26"/>
  <c r="S45" i="26"/>
  <c r="R45" i="26"/>
  <c r="AA44" i="26"/>
  <c r="Z44" i="26"/>
  <c r="Y44" i="26"/>
  <c r="X44" i="26"/>
  <c r="W44" i="26"/>
  <c r="V44" i="26"/>
  <c r="U44" i="26"/>
  <c r="T44" i="26"/>
  <c r="S44" i="26"/>
  <c r="R44" i="26"/>
  <c r="AA43" i="26"/>
  <c r="Z43" i="26"/>
  <c r="Y43" i="26"/>
  <c r="X43" i="26"/>
  <c r="W43" i="26"/>
  <c r="V43" i="26"/>
  <c r="U43" i="26"/>
  <c r="T43" i="26"/>
  <c r="S43" i="26"/>
  <c r="R43" i="26"/>
  <c r="AA42" i="26"/>
  <c r="Z42" i="26"/>
  <c r="Y42" i="26"/>
  <c r="X42" i="26"/>
  <c r="W42" i="26"/>
  <c r="V42" i="26"/>
  <c r="U42" i="26"/>
  <c r="T42" i="26"/>
  <c r="S42" i="26"/>
  <c r="R42" i="26"/>
  <c r="AA41" i="26"/>
  <c r="Z41" i="26"/>
  <c r="Y41" i="26"/>
  <c r="X41" i="26"/>
  <c r="W41" i="26"/>
  <c r="V41" i="26"/>
  <c r="U41" i="26"/>
  <c r="T41" i="26"/>
  <c r="S41" i="26"/>
  <c r="R41" i="26"/>
  <c r="AA40" i="26"/>
  <c r="Z40" i="26"/>
  <c r="Y40" i="26"/>
  <c r="X40" i="26"/>
  <c r="W40" i="26"/>
  <c r="V40" i="26"/>
  <c r="U40" i="26"/>
  <c r="T40" i="26"/>
  <c r="S40" i="26"/>
  <c r="R40" i="26"/>
  <c r="AA39" i="26"/>
  <c r="Z39" i="26"/>
  <c r="Y39" i="26"/>
  <c r="X39" i="26"/>
  <c r="W39" i="26"/>
  <c r="V39" i="26"/>
  <c r="U39" i="26"/>
  <c r="T39" i="26"/>
  <c r="S39" i="26"/>
  <c r="R39" i="26"/>
  <c r="AA38" i="26"/>
  <c r="Z38" i="26"/>
  <c r="Y38" i="26"/>
  <c r="X38" i="26"/>
  <c r="W38" i="26"/>
  <c r="V38" i="26"/>
  <c r="U38" i="26"/>
  <c r="T38" i="26"/>
  <c r="S38" i="26"/>
  <c r="R38" i="26"/>
  <c r="AA37" i="26"/>
  <c r="Z37" i="26"/>
  <c r="Y37" i="26"/>
  <c r="X37" i="26"/>
  <c r="W37" i="26"/>
  <c r="V37" i="26"/>
  <c r="U37" i="26"/>
  <c r="T37" i="26"/>
  <c r="S37" i="26"/>
  <c r="R37" i="26"/>
  <c r="AA36" i="26"/>
  <c r="Z36" i="26"/>
  <c r="Y36" i="26"/>
  <c r="X36" i="26"/>
  <c r="W36" i="26"/>
  <c r="V36" i="26"/>
  <c r="U36" i="26"/>
  <c r="T36" i="26"/>
  <c r="S36" i="26"/>
  <c r="R36" i="26"/>
  <c r="AA35" i="26"/>
  <c r="Z35" i="26"/>
  <c r="Y35" i="26"/>
  <c r="X35" i="26"/>
  <c r="W35" i="26"/>
  <c r="V35" i="26"/>
  <c r="U35" i="26"/>
  <c r="T35" i="26"/>
  <c r="S35" i="26"/>
  <c r="R35" i="26"/>
  <c r="AA34" i="26"/>
  <c r="Z34" i="26"/>
  <c r="Y34" i="26"/>
  <c r="X34" i="26"/>
  <c r="W34" i="26"/>
  <c r="V34" i="26"/>
  <c r="U34" i="26"/>
  <c r="T34" i="26"/>
  <c r="S34" i="26"/>
  <c r="R34" i="26"/>
  <c r="P34" i="26"/>
  <c r="Q34" i="26"/>
  <c r="H34" i="26"/>
  <c r="AA33" i="26"/>
  <c r="Z33" i="26"/>
  <c r="Y33" i="26"/>
  <c r="X33" i="26"/>
  <c r="W33" i="26"/>
  <c r="V33" i="26"/>
  <c r="U33" i="26"/>
  <c r="T33" i="26"/>
  <c r="S33" i="26"/>
  <c r="R33" i="26"/>
  <c r="P33" i="26"/>
  <c r="Q33" i="26"/>
  <c r="H33" i="26"/>
  <c r="AA32" i="26"/>
  <c r="Z32" i="26"/>
  <c r="Y32" i="26"/>
  <c r="X32" i="26"/>
  <c r="W32" i="26"/>
  <c r="V32" i="26"/>
  <c r="U32" i="26"/>
  <c r="T32" i="26"/>
  <c r="S32" i="26"/>
  <c r="R32" i="26"/>
  <c r="P32" i="26"/>
  <c r="Q32" i="26"/>
  <c r="H32" i="26"/>
  <c r="AA31" i="26"/>
  <c r="Z31" i="26"/>
  <c r="Y31" i="26"/>
  <c r="X31" i="26"/>
  <c r="W31" i="26"/>
  <c r="V31" i="26"/>
  <c r="U31" i="26"/>
  <c r="T31" i="26"/>
  <c r="S31" i="26"/>
  <c r="R31" i="26"/>
  <c r="P31" i="26"/>
  <c r="Q31" i="26"/>
  <c r="H31" i="26"/>
  <c r="AA30" i="26"/>
  <c r="Z30" i="26"/>
  <c r="Y30" i="26"/>
  <c r="X30" i="26"/>
  <c r="W30" i="26"/>
  <c r="V30" i="26"/>
  <c r="U30" i="26"/>
  <c r="T30" i="26"/>
  <c r="S30" i="26"/>
  <c r="R30" i="26"/>
  <c r="P30" i="26"/>
  <c r="Q30" i="26"/>
  <c r="H30" i="26"/>
  <c r="AA29" i="26"/>
  <c r="Z29" i="26"/>
  <c r="Y29" i="26"/>
  <c r="X29" i="26"/>
  <c r="W29" i="26"/>
  <c r="V29" i="26"/>
  <c r="U29" i="26"/>
  <c r="T29" i="26"/>
  <c r="S29" i="26"/>
  <c r="R29" i="26"/>
  <c r="P29" i="26"/>
  <c r="Q29" i="26"/>
  <c r="H29" i="26"/>
  <c r="AA28" i="26"/>
  <c r="Z28" i="26"/>
  <c r="Y28" i="26"/>
  <c r="X28" i="26"/>
  <c r="W28" i="26"/>
  <c r="V28" i="26"/>
  <c r="U28" i="26"/>
  <c r="T28" i="26"/>
  <c r="S28" i="26"/>
  <c r="R28" i="26"/>
  <c r="P28" i="26"/>
  <c r="Q28" i="26"/>
  <c r="H28" i="26"/>
  <c r="AA27" i="26"/>
  <c r="Z27" i="26"/>
  <c r="Y27" i="26"/>
  <c r="X27" i="26"/>
  <c r="W27" i="26"/>
  <c r="V27" i="26"/>
  <c r="U27" i="26"/>
  <c r="T27" i="26"/>
  <c r="S27" i="26"/>
  <c r="R27" i="26"/>
  <c r="P27" i="26"/>
  <c r="Q27" i="26"/>
  <c r="H27" i="26"/>
  <c r="AA26" i="26"/>
  <c r="Z26" i="26"/>
  <c r="Y26" i="26"/>
  <c r="X26" i="26"/>
  <c r="W26" i="26"/>
  <c r="V26" i="26"/>
  <c r="U26" i="26"/>
  <c r="T26" i="26"/>
  <c r="S26" i="26"/>
  <c r="R26" i="26"/>
  <c r="P26" i="26"/>
  <c r="Q26" i="26"/>
  <c r="H26" i="26"/>
  <c r="AA25" i="26"/>
  <c r="Z25" i="26"/>
  <c r="Y25" i="26"/>
  <c r="X25" i="26"/>
  <c r="W25" i="26"/>
  <c r="V25" i="26"/>
  <c r="U25" i="26"/>
  <c r="T25" i="26"/>
  <c r="S25" i="26"/>
  <c r="R25" i="26"/>
  <c r="P25" i="26"/>
  <c r="Q25" i="26"/>
  <c r="H25" i="26"/>
  <c r="AA24" i="26"/>
  <c r="Z24" i="26"/>
  <c r="Y24" i="26"/>
  <c r="X24" i="26"/>
  <c r="W24" i="26"/>
  <c r="V24" i="26"/>
  <c r="U24" i="26"/>
  <c r="T24" i="26"/>
  <c r="S24" i="26"/>
  <c r="R24" i="26"/>
  <c r="P24" i="26"/>
  <c r="Q24" i="26"/>
  <c r="H24" i="26"/>
  <c r="AA23" i="26"/>
  <c r="Z23" i="26"/>
  <c r="Y23" i="26"/>
  <c r="X23" i="26"/>
  <c r="W23" i="26"/>
  <c r="V23" i="26"/>
  <c r="U23" i="26"/>
  <c r="T23" i="26"/>
  <c r="S23" i="26"/>
  <c r="R23" i="26"/>
  <c r="P23" i="26"/>
  <c r="Q23" i="26"/>
  <c r="H23" i="26"/>
  <c r="AA22" i="26"/>
  <c r="Z22" i="26"/>
  <c r="Y22" i="26"/>
  <c r="X22" i="26"/>
  <c r="W22" i="26"/>
  <c r="V22" i="26"/>
  <c r="U22" i="26"/>
  <c r="T22" i="26"/>
  <c r="S22" i="26"/>
  <c r="R22" i="26"/>
  <c r="P22" i="26"/>
  <c r="Q22" i="26"/>
  <c r="H22" i="26"/>
  <c r="AA21" i="26"/>
  <c r="Z21" i="26"/>
  <c r="Y21" i="26"/>
  <c r="X21" i="26"/>
  <c r="W21" i="26"/>
  <c r="V21" i="26"/>
  <c r="U21" i="26"/>
  <c r="T21" i="26"/>
  <c r="S21" i="26"/>
  <c r="R21" i="26"/>
  <c r="P21" i="26"/>
  <c r="Q21" i="26"/>
  <c r="H21" i="26"/>
  <c r="AA20" i="26"/>
  <c r="Z20" i="26"/>
  <c r="Y20" i="26"/>
  <c r="X20" i="26"/>
  <c r="W20" i="26"/>
  <c r="V20" i="26"/>
  <c r="U20" i="26"/>
  <c r="T20" i="26"/>
  <c r="S20" i="26"/>
  <c r="R20" i="26"/>
  <c r="P20" i="26"/>
  <c r="Q20" i="26"/>
  <c r="H20" i="26"/>
  <c r="AA19" i="26"/>
  <c r="Z19" i="26"/>
  <c r="Y19" i="26"/>
  <c r="X19" i="26"/>
  <c r="W19" i="26"/>
  <c r="V19" i="26"/>
  <c r="U19" i="26"/>
  <c r="T19" i="26"/>
  <c r="S19" i="26"/>
  <c r="R19" i="26"/>
  <c r="P19" i="26"/>
  <c r="Q19" i="26"/>
  <c r="H19" i="26"/>
  <c r="AA18" i="26"/>
  <c r="Z18" i="26"/>
  <c r="Y18" i="26"/>
  <c r="X18" i="26"/>
  <c r="W18" i="26"/>
  <c r="V18" i="26"/>
  <c r="U18" i="26"/>
  <c r="T18" i="26"/>
  <c r="S18" i="26"/>
  <c r="R18" i="26"/>
  <c r="P18" i="26"/>
  <c r="Q18" i="26"/>
  <c r="H18" i="26"/>
  <c r="AA17" i="26"/>
  <c r="Z17" i="26"/>
  <c r="Y17" i="26"/>
  <c r="X17" i="26"/>
  <c r="W17" i="26"/>
  <c r="V17" i="26"/>
  <c r="U17" i="26"/>
  <c r="T17" i="26"/>
  <c r="S17" i="26"/>
  <c r="R17" i="26"/>
  <c r="P17" i="26"/>
  <c r="Q17" i="26"/>
  <c r="H17" i="26"/>
  <c r="AA16" i="26"/>
  <c r="Z16" i="26"/>
  <c r="Y16" i="26"/>
  <c r="X16" i="26"/>
  <c r="W16" i="26"/>
  <c r="V16" i="26"/>
  <c r="U16" i="26"/>
  <c r="T16" i="26"/>
  <c r="S16" i="26"/>
  <c r="R16" i="26"/>
  <c r="P16" i="26"/>
  <c r="Q16" i="26"/>
  <c r="H16" i="26"/>
  <c r="AA15" i="26"/>
  <c r="Z15" i="26"/>
  <c r="Y15" i="26"/>
  <c r="X15" i="26"/>
  <c r="W15" i="26"/>
  <c r="V15" i="26"/>
  <c r="U15" i="26"/>
  <c r="T15" i="26"/>
  <c r="S15" i="26"/>
  <c r="R15" i="26"/>
  <c r="P15" i="26"/>
  <c r="Q15" i="26"/>
  <c r="H15" i="26"/>
  <c r="AA14" i="26"/>
  <c r="Z14" i="26"/>
  <c r="Y14" i="26"/>
  <c r="X14" i="26"/>
  <c r="W14" i="26"/>
  <c r="V14" i="26"/>
  <c r="U14" i="26"/>
  <c r="T14" i="26"/>
  <c r="S14" i="26"/>
  <c r="R14" i="26"/>
  <c r="P14" i="26"/>
  <c r="Q14" i="26"/>
  <c r="H14" i="26"/>
  <c r="AA13" i="26"/>
  <c r="Z13" i="26"/>
  <c r="Y13" i="26"/>
  <c r="X13" i="26"/>
  <c r="W13" i="26"/>
  <c r="V13" i="26"/>
  <c r="U13" i="26"/>
  <c r="T13" i="26"/>
  <c r="S13" i="26"/>
  <c r="R13" i="26"/>
  <c r="P13" i="26"/>
  <c r="Q13" i="26"/>
  <c r="H13" i="26"/>
  <c r="AA12" i="26"/>
  <c r="Z12" i="26"/>
  <c r="Y12" i="26"/>
  <c r="X12" i="26"/>
  <c r="W12" i="26"/>
  <c r="V12" i="26"/>
  <c r="U12" i="26"/>
  <c r="T12" i="26"/>
  <c r="S12" i="26"/>
  <c r="R12" i="26"/>
  <c r="P12" i="26"/>
  <c r="Q12" i="26"/>
  <c r="H12" i="26"/>
  <c r="AA11" i="26"/>
  <c r="Z11" i="26"/>
  <c r="Y11" i="26"/>
  <c r="X11" i="26"/>
  <c r="W11" i="26"/>
  <c r="V11" i="26"/>
  <c r="U11" i="26"/>
  <c r="T11" i="26"/>
  <c r="S11" i="26"/>
  <c r="R11" i="26"/>
  <c r="P11" i="26"/>
  <c r="Q11" i="26"/>
  <c r="H11" i="26"/>
  <c r="AA10" i="26"/>
  <c r="Z10" i="26"/>
  <c r="Y10" i="26"/>
  <c r="X10" i="26"/>
  <c r="W10" i="26"/>
  <c r="V10" i="26"/>
  <c r="U10" i="26"/>
  <c r="T10" i="26"/>
  <c r="S10" i="26"/>
  <c r="R10" i="26"/>
  <c r="P10" i="26"/>
  <c r="Q10" i="26"/>
  <c r="H10" i="26"/>
  <c r="AA9" i="26"/>
  <c r="Z9" i="26"/>
  <c r="Y9" i="26"/>
  <c r="X9" i="26"/>
  <c r="W9" i="26"/>
  <c r="V9" i="26"/>
  <c r="U9" i="26"/>
  <c r="T9" i="26"/>
  <c r="S9" i="26"/>
  <c r="R9" i="26"/>
  <c r="P9" i="26"/>
  <c r="Q9" i="26"/>
  <c r="H9" i="26"/>
  <c r="AA8" i="26"/>
  <c r="Z8" i="26"/>
  <c r="Y8" i="26"/>
  <c r="X8" i="26"/>
  <c r="W8" i="26"/>
  <c r="V8" i="26"/>
  <c r="U8" i="26"/>
  <c r="T8" i="26"/>
  <c r="S8" i="26"/>
  <c r="R8" i="26"/>
  <c r="P8" i="26"/>
  <c r="Q8" i="26"/>
  <c r="H8" i="26"/>
  <c r="AA7" i="26"/>
  <c r="Z7" i="26"/>
  <c r="Y7" i="26"/>
  <c r="X7" i="26"/>
  <c r="W7" i="26"/>
  <c r="V7" i="26"/>
  <c r="U7" i="26"/>
  <c r="T7" i="26"/>
  <c r="S7" i="26"/>
  <c r="R7" i="26"/>
  <c r="P7" i="26"/>
  <c r="Q7" i="26"/>
  <c r="H7" i="26"/>
  <c r="AA6" i="26"/>
  <c r="Z6" i="26"/>
  <c r="Y6" i="26"/>
  <c r="X6" i="26"/>
  <c r="W6" i="26"/>
  <c r="V6" i="26"/>
  <c r="U6" i="26"/>
  <c r="T6" i="26"/>
  <c r="S6" i="26"/>
  <c r="R6" i="26"/>
  <c r="P6" i="26"/>
  <c r="Q6" i="26"/>
  <c r="H6" i="26"/>
  <c r="AA5" i="26"/>
  <c r="Z5" i="26"/>
  <c r="Y5" i="26"/>
  <c r="X5" i="26"/>
  <c r="W5" i="26"/>
  <c r="V5" i="26"/>
  <c r="U5" i="26"/>
  <c r="T5" i="26"/>
  <c r="S5" i="26"/>
  <c r="R5" i="26"/>
  <c r="P5" i="26"/>
  <c r="Q5" i="26"/>
  <c r="H5" i="26"/>
  <c r="K5" i="26"/>
  <c r="D110" i="25"/>
  <c r="C110" i="25"/>
  <c r="D90" i="25"/>
  <c r="Q89" i="25"/>
  <c r="P88" i="25"/>
  <c r="B28" i="25"/>
  <c r="B28" i="9"/>
  <c r="R40" i="9"/>
  <c r="Q40" i="9"/>
  <c r="J86" i="25"/>
  <c r="I86" i="25"/>
  <c r="J83" i="25"/>
  <c r="I83" i="25"/>
  <c r="J82" i="25"/>
  <c r="I82" i="25"/>
  <c r="V81" i="25"/>
  <c r="U81" i="25"/>
  <c r="T81" i="25"/>
  <c r="V80" i="25"/>
  <c r="U80" i="25"/>
  <c r="T80" i="25"/>
  <c r="J80" i="25"/>
  <c r="I80" i="25"/>
  <c r="V79" i="25"/>
  <c r="U79" i="25"/>
  <c r="T79" i="25"/>
  <c r="J79" i="25"/>
  <c r="I79" i="25"/>
  <c r="V78" i="25"/>
  <c r="U78" i="25"/>
  <c r="T78" i="25"/>
  <c r="J77" i="25"/>
  <c r="I77" i="25"/>
  <c r="J76" i="25"/>
  <c r="I76" i="25"/>
  <c r="V75" i="25"/>
  <c r="U75" i="25"/>
  <c r="T75" i="25"/>
  <c r="V74" i="25"/>
  <c r="U74" i="25"/>
  <c r="T74" i="25"/>
  <c r="J74" i="25"/>
  <c r="I74" i="25"/>
  <c r="V73" i="25"/>
  <c r="U73" i="25"/>
  <c r="T73" i="25"/>
  <c r="J73" i="25"/>
  <c r="I73" i="25"/>
  <c r="V72" i="25"/>
  <c r="U72" i="25"/>
  <c r="T72" i="25"/>
  <c r="J72" i="25"/>
  <c r="I72" i="25"/>
  <c r="Q68" i="25"/>
  <c r="D45" i="25"/>
  <c r="P44" i="25"/>
  <c r="C41" i="25"/>
  <c r="R40" i="25"/>
  <c r="Q40" i="25"/>
  <c r="P40" i="25"/>
  <c r="O40" i="25"/>
  <c r="L40" i="25"/>
  <c r="K40" i="25"/>
  <c r="J40" i="25"/>
  <c r="H40" i="25"/>
  <c r="F40" i="25"/>
  <c r="E40" i="25"/>
  <c r="D40" i="25"/>
  <c r="C40" i="25"/>
  <c r="B40" i="25"/>
  <c r="S36" i="25"/>
  <c r="S35" i="25"/>
  <c r="S34" i="25"/>
  <c r="S33" i="25"/>
  <c r="S32" i="25"/>
  <c r="S31" i="25"/>
  <c r="S30" i="25"/>
  <c r="D26" i="25"/>
  <c r="D110" i="24"/>
  <c r="C110" i="24"/>
  <c r="D90" i="24"/>
  <c r="Q89" i="24"/>
  <c r="P88" i="24"/>
  <c r="B28" i="24"/>
  <c r="B28" i="8"/>
  <c r="R40" i="8"/>
  <c r="Q40" i="8"/>
  <c r="J86" i="24"/>
  <c r="I86" i="24"/>
  <c r="J83" i="24"/>
  <c r="I83" i="24"/>
  <c r="J82" i="24"/>
  <c r="I82" i="24"/>
  <c r="V81" i="24"/>
  <c r="U81" i="24"/>
  <c r="T81" i="24"/>
  <c r="V80" i="24"/>
  <c r="U80" i="24"/>
  <c r="T80" i="24"/>
  <c r="J80" i="24"/>
  <c r="I80" i="24"/>
  <c r="V79" i="24"/>
  <c r="U79" i="24"/>
  <c r="T79" i="24"/>
  <c r="J79" i="24"/>
  <c r="I79" i="24"/>
  <c r="V78" i="24"/>
  <c r="U78" i="24"/>
  <c r="T78" i="24"/>
  <c r="J77" i="24"/>
  <c r="I77" i="24"/>
  <c r="J76" i="24"/>
  <c r="I76" i="24"/>
  <c r="V75" i="24"/>
  <c r="U75" i="24"/>
  <c r="T75" i="24"/>
  <c r="V74" i="24"/>
  <c r="U74" i="24"/>
  <c r="T74" i="24"/>
  <c r="J74" i="24"/>
  <c r="I74" i="24"/>
  <c r="V73" i="24"/>
  <c r="U73" i="24"/>
  <c r="T73" i="24"/>
  <c r="J73" i="24"/>
  <c r="I73" i="24"/>
  <c r="V72" i="24"/>
  <c r="U72" i="24"/>
  <c r="T72" i="24"/>
  <c r="J72" i="24"/>
  <c r="I72" i="24"/>
  <c r="Q68" i="24"/>
  <c r="D45" i="24"/>
  <c r="P44" i="24"/>
  <c r="C41" i="24"/>
  <c r="R40" i="24"/>
  <c r="Q40" i="24"/>
  <c r="P40" i="24"/>
  <c r="O40" i="24"/>
  <c r="L40" i="24"/>
  <c r="K40" i="24"/>
  <c r="J40" i="24"/>
  <c r="H40" i="24"/>
  <c r="F40" i="24"/>
  <c r="E40" i="24"/>
  <c r="D40" i="24"/>
  <c r="C40" i="24"/>
  <c r="B40" i="24"/>
  <c r="S36" i="24"/>
  <c r="S35" i="24"/>
  <c r="S34" i="24"/>
  <c r="S33" i="24"/>
  <c r="S32" i="24"/>
  <c r="S31" i="24"/>
  <c r="S30" i="24"/>
  <c r="D26" i="24"/>
  <c r="D110" i="23"/>
  <c r="C110" i="23"/>
  <c r="D90" i="23"/>
  <c r="Q89" i="23"/>
  <c r="P88" i="23"/>
  <c r="B28" i="23"/>
  <c r="B28" i="7"/>
  <c r="R40" i="7"/>
  <c r="Q40" i="7"/>
  <c r="J86" i="23"/>
  <c r="I86" i="23"/>
  <c r="J83" i="23"/>
  <c r="I83" i="23"/>
  <c r="J82" i="23"/>
  <c r="I82" i="23"/>
  <c r="V81" i="23"/>
  <c r="U81" i="23"/>
  <c r="T81" i="23"/>
  <c r="V80" i="23"/>
  <c r="U80" i="23"/>
  <c r="T80" i="23"/>
  <c r="J80" i="23"/>
  <c r="I80" i="23"/>
  <c r="V79" i="23"/>
  <c r="U79" i="23"/>
  <c r="T79" i="23"/>
  <c r="J79" i="23"/>
  <c r="I79" i="23"/>
  <c r="V78" i="23"/>
  <c r="U78" i="23"/>
  <c r="T78" i="23"/>
  <c r="J77" i="23"/>
  <c r="I77" i="23"/>
  <c r="J76" i="23"/>
  <c r="I76" i="23"/>
  <c r="V75" i="23"/>
  <c r="U75" i="23"/>
  <c r="T75" i="23"/>
  <c r="V74" i="23"/>
  <c r="U74" i="23"/>
  <c r="T74" i="23"/>
  <c r="J74" i="23"/>
  <c r="I74" i="23"/>
  <c r="V73" i="23"/>
  <c r="U73" i="23"/>
  <c r="T73" i="23"/>
  <c r="J73" i="23"/>
  <c r="I73" i="23"/>
  <c r="V72" i="23"/>
  <c r="U72" i="23"/>
  <c r="T72" i="23"/>
  <c r="J72" i="23"/>
  <c r="I72" i="23"/>
  <c r="Q68" i="23"/>
  <c r="D45" i="23"/>
  <c r="P44" i="23"/>
  <c r="C41" i="23"/>
  <c r="R40" i="23"/>
  <c r="Q40" i="23"/>
  <c r="P40" i="23"/>
  <c r="O40" i="23"/>
  <c r="L40" i="23"/>
  <c r="K40" i="23"/>
  <c r="J40" i="23"/>
  <c r="H40" i="23"/>
  <c r="F40" i="23"/>
  <c r="E40" i="23"/>
  <c r="D40" i="23"/>
  <c r="C40" i="23"/>
  <c r="B40" i="23"/>
  <c r="S36" i="23"/>
  <c r="S35" i="23"/>
  <c r="S34" i="23"/>
  <c r="S33" i="23"/>
  <c r="S32" i="23"/>
  <c r="S31" i="23"/>
  <c r="S30" i="23"/>
  <c r="D26" i="23"/>
  <c r="D110" i="22"/>
  <c r="C110" i="22"/>
  <c r="D90" i="22"/>
  <c r="Q89" i="22"/>
  <c r="P88" i="22"/>
  <c r="B28" i="22"/>
  <c r="B28" i="6"/>
  <c r="R40" i="6"/>
  <c r="Q40" i="6"/>
  <c r="J86" i="22"/>
  <c r="I86" i="22"/>
  <c r="J83" i="22"/>
  <c r="I83" i="22"/>
  <c r="J82" i="22"/>
  <c r="I82" i="22"/>
  <c r="V81" i="22"/>
  <c r="U81" i="22"/>
  <c r="T81" i="22"/>
  <c r="V80" i="22"/>
  <c r="U80" i="22"/>
  <c r="T80" i="22"/>
  <c r="J80" i="22"/>
  <c r="I80" i="22"/>
  <c r="V79" i="22"/>
  <c r="U79" i="22"/>
  <c r="T79" i="22"/>
  <c r="J79" i="22"/>
  <c r="I79" i="22"/>
  <c r="V78" i="22"/>
  <c r="U78" i="22"/>
  <c r="T78" i="22"/>
  <c r="J77" i="22"/>
  <c r="I77" i="22"/>
  <c r="J76" i="22"/>
  <c r="I76" i="22"/>
  <c r="V75" i="22"/>
  <c r="U75" i="22"/>
  <c r="T75" i="22"/>
  <c r="V74" i="22"/>
  <c r="U74" i="22"/>
  <c r="T74" i="22"/>
  <c r="J74" i="22"/>
  <c r="I74" i="22"/>
  <c r="V73" i="22"/>
  <c r="U73" i="22"/>
  <c r="T73" i="22"/>
  <c r="J73" i="22"/>
  <c r="I73" i="22"/>
  <c r="V72" i="22"/>
  <c r="U72" i="22"/>
  <c r="T72" i="22"/>
  <c r="J72" i="22"/>
  <c r="I72" i="22"/>
  <c r="Q68" i="22"/>
  <c r="D45" i="22"/>
  <c r="P44" i="22"/>
  <c r="C41" i="22"/>
  <c r="R40" i="22"/>
  <c r="Q40" i="22"/>
  <c r="P40" i="22"/>
  <c r="O40" i="22"/>
  <c r="L40" i="22"/>
  <c r="K40" i="22"/>
  <c r="J40" i="22"/>
  <c r="H40" i="22"/>
  <c r="F40" i="22"/>
  <c r="E40" i="22"/>
  <c r="D40" i="22"/>
  <c r="C40" i="22"/>
  <c r="B40" i="22"/>
  <c r="S36" i="22"/>
  <c r="S35" i="22"/>
  <c r="S34" i="22"/>
  <c r="S33" i="22"/>
  <c r="S32" i="22"/>
  <c r="S31" i="22"/>
  <c r="S30" i="22"/>
  <c r="D26" i="22"/>
  <c r="D110" i="21"/>
  <c r="C110" i="21"/>
  <c r="D90" i="21"/>
  <c r="Q89" i="21"/>
  <c r="P88" i="21"/>
  <c r="B28" i="21"/>
  <c r="C14" i="5"/>
  <c r="Q14" i="5"/>
  <c r="C15" i="5"/>
  <c r="Q15" i="5"/>
  <c r="C16" i="5"/>
  <c r="Q16" i="5"/>
  <c r="S14" i="5"/>
  <c r="R14" i="5"/>
  <c r="Z14" i="5"/>
  <c r="S15" i="5"/>
  <c r="R15" i="5"/>
  <c r="Z15" i="5"/>
  <c r="S16" i="5"/>
  <c r="R16" i="5"/>
  <c r="Z16" i="5"/>
  <c r="C17" i="5"/>
  <c r="Q17" i="5"/>
  <c r="S17" i="5"/>
  <c r="R17" i="5"/>
  <c r="Z17" i="5"/>
  <c r="C18" i="5"/>
  <c r="Q18" i="5"/>
  <c r="S18" i="5"/>
  <c r="R18" i="5"/>
  <c r="Z18" i="5"/>
  <c r="C19" i="5"/>
  <c r="Q19" i="5"/>
  <c r="S19" i="5"/>
  <c r="R19" i="5"/>
  <c r="Z19" i="5"/>
  <c r="C20" i="5"/>
  <c r="Q20" i="5"/>
  <c r="S20" i="5"/>
  <c r="R20" i="5"/>
  <c r="Z20" i="5"/>
  <c r="C21" i="5"/>
  <c r="Q21" i="5"/>
  <c r="S21" i="5"/>
  <c r="R21" i="5"/>
  <c r="Z21" i="5"/>
  <c r="C22" i="5"/>
  <c r="Q22" i="5"/>
  <c r="S22" i="5"/>
  <c r="R22" i="5"/>
  <c r="Z22" i="5"/>
  <c r="C23" i="5"/>
  <c r="Q23" i="5"/>
  <c r="S23" i="5"/>
  <c r="R23" i="5"/>
  <c r="Z23" i="5"/>
  <c r="C24" i="5"/>
  <c r="Q24" i="5"/>
  <c r="S24" i="5"/>
  <c r="R24" i="5"/>
  <c r="Z24" i="5"/>
  <c r="C25" i="5"/>
  <c r="Q25" i="5"/>
  <c r="S25" i="5"/>
  <c r="R25" i="5"/>
  <c r="Z25" i="5"/>
  <c r="C26" i="5"/>
  <c r="Q26" i="5"/>
  <c r="S26" i="5"/>
  <c r="R26" i="5"/>
  <c r="Z26" i="5"/>
  <c r="C27" i="5"/>
  <c r="Q27" i="5"/>
  <c r="S27" i="5"/>
  <c r="R27" i="5"/>
  <c r="Z27" i="5"/>
  <c r="C28" i="5"/>
  <c r="Q28" i="5"/>
  <c r="S28" i="5"/>
  <c r="R28" i="5"/>
  <c r="Z28" i="5"/>
  <c r="C29" i="5"/>
  <c r="Q29" i="5"/>
  <c r="S29" i="5"/>
  <c r="R29" i="5"/>
  <c r="Z29" i="5"/>
  <c r="C30" i="5"/>
  <c r="Q30" i="5"/>
  <c r="S30" i="5"/>
  <c r="R30" i="5"/>
  <c r="Z30" i="5"/>
  <c r="C31" i="5"/>
  <c r="Q31" i="5"/>
  <c r="S31" i="5"/>
  <c r="R31" i="5"/>
  <c r="Z31" i="5"/>
  <c r="C32" i="5"/>
  <c r="Q32" i="5"/>
  <c r="S32" i="5"/>
  <c r="R32" i="5"/>
  <c r="Z32" i="5"/>
  <c r="C33" i="5"/>
  <c r="Q33" i="5"/>
  <c r="S33" i="5"/>
  <c r="R33" i="5"/>
  <c r="Z33" i="5"/>
  <c r="C34" i="5"/>
  <c r="Q34" i="5"/>
  <c r="S34" i="5"/>
  <c r="R34" i="5"/>
  <c r="Z34" i="5"/>
  <c r="C35" i="5"/>
  <c r="Q35" i="5"/>
  <c r="S35" i="5"/>
  <c r="R35" i="5"/>
  <c r="Z35" i="5"/>
  <c r="C36" i="5"/>
  <c r="Q36" i="5"/>
  <c r="S36" i="5"/>
  <c r="R36" i="5"/>
  <c r="Z36" i="5"/>
  <c r="C37" i="5"/>
  <c r="Q37" i="5"/>
  <c r="S37" i="5"/>
  <c r="R37" i="5"/>
  <c r="Z37" i="5"/>
  <c r="C38" i="5"/>
  <c r="Q38" i="5"/>
  <c r="S38" i="5"/>
  <c r="R38" i="5"/>
  <c r="Z38" i="5"/>
  <c r="C39" i="5"/>
  <c r="Q39" i="5"/>
  <c r="S39" i="5"/>
  <c r="R39" i="5"/>
  <c r="Z39" i="5"/>
  <c r="C40" i="5"/>
  <c r="Q40" i="5"/>
  <c r="S40" i="5"/>
  <c r="R40" i="5"/>
  <c r="Z40" i="5"/>
  <c r="C41" i="5"/>
  <c r="Q41" i="5"/>
  <c r="S41" i="5"/>
  <c r="R41" i="5"/>
  <c r="Z41" i="5"/>
  <c r="C42" i="5"/>
  <c r="Q42" i="5"/>
  <c r="S42" i="5"/>
  <c r="R42" i="5"/>
  <c r="Z42" i="5"/>
  <c r="C43" i="5"/>
  <c r="Q43" i="5"/>
  <c r="S43" i="5"/>
  <c r="R43" i="5"/>
  <c r="Z43" i="5"/>
  <c r="C44" i="5"/>
  <c r="Q44" i="5"/>
  <c r="S44" i="5"/>
  <c r="R44" i="5"/>
  <c r="Z44" i="5"/>
  <c r="C45" i="5"/>
  <c r="Q45" i="5"/>
  <c r="S45" i="5"/>
  <c r="R45" i="5"/>
  <c r="Z45" i="5"/>
  <c r="C46" i="5"/>
  <c r="Q46" i="5"/>
  <c r="S46" i="5"/>
  <c r="R46" i="5"/>
  <c r="Z46" i="5"/>
  <c r="C47" i="5"/>
  <c r="Q47" i="5"/>
  <c r="S47" i="5"/>
  <c r="R47" i="5"/>
  <c r="Z47" i="5"/>
  <c r="C48" i="5"/>
  <c r="Q48" i="5"/>
  <c r="S48" i="5"/>
  <c r="R48" i="5"/>
  <c r="Z48" i="5"/>
  <c r="C49" i="5"/>
  <c r="Q49" i="5"/>
  <c r="S49" i="5"/>
  <c r="R49" i="5"/>
  <c r="Z49" i="5"/>
  <c r="J86" i="21"/>
  <c r="I86" i="21"/>
  <c r="J83" i="21"/>
  <c r="I83" i="21"/>
  <c r="J82" i="21"/>
  <c r="I82" i="21"/>
  <c r="V81" i="21"/>
  <c r="U81" i="21"/>
  <c r="T81" i="21"/>
  <c r="V80" i="21"/>
  <c r="U80" i="21"/>
  <c r="T80" i="21"/>
  <c r="J80" i="21"/>
  <c r="I80" i="21"/>
  <c r="V79" i="21"/>
  <c r="U79" i="21"/>
  <c r="T79" i="21"/>
  <c r="J79" i="21"/>
  <c r="I79" i="21"/>
  <c r="V78" i="21"/>
  <c r="U78" i="21"/>
  <c r="T78" i="21"/>
  <c r="J77" i="21"/>
  <c r="I77" i="21"/>
  <c r="J76" i="21"/>
  <c r="I76" i="21"/>
  <c r="V75" i="21"/>
  <c r="U75" i="21"/>
  <c r="T75" i="21"/>
  <c r="V74" i="21"/>
  <c r="U74" i="21"/>
  <c r="T74" i="21"/>
  <c r="J74" i="21"/>
  <c r="I74" i="21"/>
  <c r="V73" i="21"/>
  <c r="U73" i="21"/>
  <c r="T73" i="21"/>
  <c r="J73" i="21"/>
  <c r="I73" i="21"/>
  <c r="V72" i="21"/>
  <c r="U72" i="21"/>
  <c r="T72" i="21"/>
  <c r="J72" i="21"/>
  <c r="I72" i="21"/>
  <c r="Q68" i="21"/>
  <c r="D45" i="21"/>
  <c r="P44" i="21"/>
  <c r="C41" i="21"/>
  <c r="R40" i="21"/>
  <c r="Q40" i="21"/>
  <c r="P40" i="21"/>
  <c r="O40" i="21"/>
  <c r="L40" i="21"/>
  <c r="K40" i="21"/>
  <c r="J40" i="21"/>
  <c r="H40" i="21"/>
  <c r="F40" i="21"/>
  <c r="E40" i="21"/>
  <c r="D40" i="21"/>
  <c r="C40" i="21"/>
  <c r="B40" i="21"/>
  <c r="S36" i="21"/>
  <c r="S35" i="21"/>
  <c r="S34" i="21"/>
  <c r="S33" i="21"/>
  <c r="S32" i="21"/>
  <c r="S31" i="21"/>
  <c r="S30" i="21"/>
  <c r="D26" i="21"/>
  <c r="D110" i="20"/>
  <c r="C110" i="20"/>
  <c r="D90" i="20"/>
  <c r="Q89" i="20"/>
  <c r="P88" i="20"/>
  <c r="B28" i="20"/>
  <c r="J86" i="20"/>
  <c r="I86" i="20"/>
  <c r="J83" i="20"/>
  <c r="I83" i="20"/>
  <c r="J82" i="20"/>
  <c r="I82" i="20"/>
  <c r="V81" i="20"/>
  <c r="U81" i="20"/>
  <c r="T81" i="20"/>
  <c r="V80" i="20"/>
  <c r="U80" i="20"/>
  <c r="T80" i="20"/>
  <c r="J80" i="20"/>
  <c r="I80" i="20"/>
  <c r="V79" i="20"/>
  <c r="U79" i="20"/>
  <c r="T79" i="20"/>
  <c r="J79" i="20"/>
  <c r="I79" i="20"/>
  <c r="V78" i="20"/>
  <c r="U78" i="20"/>
  <c r="T78" i="20"/>
  <c r="J77" i="20"/>
  <c r="I77" i="20"/>
  <c r="J76" i="20"/>
  <c r="I76" i="20"/>
  <c r="V75" i="20"/>
  <c r="U75" i="20"/>
  <c r="T75" i="20"/>
  <c r="V74" i="20"/>
  <c r="U74" i="20"/>
  <c r="T74" i="20"/>
  <c r="J74" i="20"/>
  <c r="I74" i="20"/>
  <c r="V73" i="20"/>
  <c r="U73" i="20"/>
  <c r="T73" i="20"/>
  <c r="J73" i="20"/>
  <c r="I73" i="20"/>
  <c r="V72" i="20"/>
  <c r="U72" i="20"/>
  <c r="T72" i="20"/>
  <c r="J72" i="20"/>
  <c r="I72" i="20"/>
  <c r="Q68" i="20"/>
  <c r="D45" i="20"/>
  <c r="P44" i="20"/>
  <c r="C41" i="20"/>
  <c r="R40" i="20"/>
  <c r="Q40" i="20"/>
  <c r="P40" i="20"/>
  <c r="O40" i="20"/>
  <c r="L40" i="20"/>
  <c r="K40" i="20"/>
  <c r="J40" i="20"/>
  <c r="H40" i="20"/>
  <c r="F40" i="20"/>
  <c r="E40" i="20"/>
  <c r="D40" i="20"/>
  <c r="C40" i="20"/>
  <c r="B40" i="20"/>
  <c r="S36" i="20"/>
  <c r="S35" i="20"/>
  <c r="S34" i="20"/>
  <c r="S33" i="20"/>
  <c r="S32" i="20"/>
  <c r="S31" i="20"/>
  <c r="S30" i="20"/>
  <c r="D26" i="20"/>
  <c r="D110" i="19"/>
  <c r="C110" i="19"/>
  <c r="D90" i="19"/>
  <c r="Q89" i="19"/>
  <c r="P88" i="19"/>
  <c r="B28" i="19"/>
  <c r="J86" i="19"/>
  <c r="I86" i="19"/>
  <c r="J83" i="19"/>
  <c r="I83" i="19"/>
  <c r="J82" i="19"/>
  <c r="I82" i="19"/>
  <c r="V81" i="19"/>
  <c r="U81" i="19"/>
  <c r="T81" i="19"/>
  <c r="V80" i="19"/>
  <c r="U80" i="19"/>
  <c r="T80" i="19"/>
  <c r="J80" i="19"/>
  <c r="I80" i="19"/>
  <c r="V79" i="19"/>
  <c r="U79" i="19"/>
  <c r="T79" i="19"/>
  <c r="J79" i="19"/>
  <c r="I79" i="19"/>
  <c r="V78" i="19"/>
  <c r="U78" i="19"/>
  <c r="T78" i="19"/>
  <c r="J77" i="19"/>
  <c r="I77" i="19"/>
  <c r="J76" i="19"/>
  <c r="I76" i="19"/>
  <c r="V75" i="19"/>
  <c r="U75" i="19"/>
  <c r="T75" i="19"/>
  <c r="V74" i="19"/>
  <c r="U74" i="19"/>
  <c r="T74" i="19"/>
  <c r="J74" i="19"/>
  <c r="I74" i="19"/>
  <c r="V73" i="19"/>
  <c r="U73" i="19"/>
  <c r="T73" i="19"/>
  <c r="J73" i="19"/>
  <c r="I73" i="19"/>
  <c r="V72" i="19"/>
  <c r="U72" i="19"/>
  <c r="T72" i="19"/>
  <c r="J72" i="19"/>
  <c r="I72" i="19"/>
  <c r="Q68" i="19"/>
  <c r="D45" i="19"/>
  <c r="P44" i="19"/>
  <c r="C41" i="19"/>
  <c r="R40" i="19"/>
  <c r="Q40" i="19"/>
  <c r="P40" i="19"/>
  <c r="O40" i="19"/>
  <c r="L40" i="19"/>
  <c r="K40" i="19"/>
  <c r="J40" i="19"/>
  <c r="H40" i="19"/>
  <c r="F40" i="19"/>
  <c r="E40" i="19"/>
  <c r="D40" i="19"/>
  <c r="C40" i="19"/>
  <c r="B40" i="19"/>
  <c r="S36" i="19"/>
  <c r="S35" i="19"/>
  <c r="S34" i="19"/>
  <c r="S33" i="19"/>
  <c r="S32" i="19"/>
  <c r="S31" i="19"/>
  <c r="S30" i="19"/>
  <c r="D26" i="19"/>
  <c r="D110" i="18"/>
  <c r="C110" i="18"/>
  <c r="D90" i="18"/>
  <c r="Q89" i="18"/>
  <c r="P88" i="18"/>
  <c r="B28" i="18"/>
  <c r="J86" i="18"/>
  <c r="I86" i="18"/>
  <c r="J83" i="18"/>
  <c r="I83" i="18"/>
  <c r="J82" i="18"/>
  <c r="I82" i="18"/>
  <c r="V81" i="18"/>
  <c r="U81" i="18"/>
  <c r="T81" i="18"/>
  <c r="V80" i="18"/>
  <c r="U80" i="18"/>
  <c r="T80" i="18"/>
  <c r="J80" i="18"/>
  <c r="I80" i="18"/>
  <c r="V79" i="18"/>
  <c r="U79" i="18"/>
  <c r="T79" i="18"/>
  <c r="J79" i="18"/>
  <c r="I79" i="18"/>
  <c r="V78" i="18"/>
  <c r="U78" i="18"/>
  <c r="T78" i="18"/>
  <c r="J77" i="18"/>
  <c r="I77" i="18"/>
  <c r="J76" i="18"/>
  <c r="I76" i="18"/>
  <c r="V75" i="18"/>
  <c r="U75" i="18"/>
  <c r="T75" i="18"/>
  <c r="V74" i="18"/>
  <c r="U74" i="18"/>
  <c r="T74" i="18"/>
  <c r="J74" i="18"/>
  <c r="I74" i="18"/>
  <c r="V73" i="18"/>
  <c r="U73" i="18"/>
  <c r="T73" i="18"/>
  <c r="J73" i="18"/>
  <c r="I73" i="18"/>
  <c r="V72" i="18"/>
  <c r="U72" i="18"/>
  <c r="T72" i="18"/>
  <c r="J72" i="18"/>
  <c r="I72" i="18"/>
  <c r="Q68" i="18"/>
  <c r="D45" i="18"/>
  <c r="P44" i="18"/>
  <c r="C41" i="18"/>
  <c r="R40" i="18"/>
  <c r="Q40" i="18"/>
  <c r="P40" i="18"/>
  <c r="O40" i="18"/>
  <c r="L40" i="18"/>
  <c r="K40" i="18"/>
  <c r="J40" i="18"/>
  <c r="H40" i="18"/>
  <c r="F40" i="18"/>
  <c r="E40" i="18"/>
  <c r="D40" i="18"/>
  <c r="C40" i="18"/>
  <c r="B40" i="18"/>
  <c r="S36" i="18"/>
  <c r="S35" i="18"/>
  <c r="S34" i="18"/>
  <c r="S33" i="18"/>
  <c r="S32" i="18"/>
  <c r="S31" i="18"/>
  <c r="S30" i="18"/>
  <c r="D26" i="18"/>
  <c r="D110" i="17"/>
  <c r="C110" i="17"/>
  <c r="D90" i="17"/>
  <c r="Q89" i="17"/>
  <c r="P88" i="17"/>
  <c r="B28" i="17"/>
  <c r="J86" i="17"/>
  <c r="I86" i="17"/>
  <c r="J83" i="17"/>
  <c r="I83" i="17"/>
  <c r="J82" i="17"/>
  <c r="I82" i="17"/>
  <c r="V81" i="17"/>
  <c r="U81" i="17"/>
  <c r="T81" i="17"/>
  <c r="V80" i="17"/>
  <c r="U80" i="17"/>
  <c r="T80" i="17"/>
  <c r="J80" i="17"/>
  <c r="I80" i="17"/>
  <c r="V79" i="17"/>
  <c r="U79" i="17"/>
  <c r="T79" i="17"/>
  <c r="J79" i="17"/>
  <c r="I79" i="17"/>
  <c r="V78" i="17"/>
  <c r="U78" i="17"/>
  <c r="T78" i="17"/>
  <c r="J77" i="17"/>
  <c r="I77" i="17"/>
  <c r="J76" i="17"/>
  <c r="I76" i="17"/>
  <c r="V75" i="17"/>
  <c r="U75" i="17"/>
  <c r="T75" i="17"/>
  <c r="V74" i="17"/>
  <c r="U74" i="17"/>
  <c r="T74" i="17"/>
  <c r="J74" i="17"/>
  <c r="I74" i="17"/>
  <c r="V73" i="17"/>
  <c r="U73" i="17"/>
  <c r="T73" i="17"/>
  <c r="J73" i="17"/>
  <c r="I73" i="17"/>
  <c r="V72" i="17"/>
  <c r="U72" i="17"/>
  <c r="T72" i="17"/>
  <c r="J72" i="17"/>
  <c r="I72" i="17"/>
  <c r="Q68" i="17"/>
  <c r="D45" i="17"/>
  <c r="P44" i="17"/>
  <c r="C41" i="17"/>
  <c r="R40" i="17"/>
  <c r="Q40" i="17"/>
  <c r="P40" i="17"/>
  <c r="O40" i="17"/>
  <c r="L40" i="17"/>
  <c r="K40" i="17"/>
  <c r="J40" i="17"/>
  <c r="H40" i="17"/>
  <c r="F40" i="17"/>
  <c r="E40" i="17"/>
  <c r="D40" i="17"/>
  <c r="C40" i="17"/>
  <c r="B40" i="17"/>
  <c r="S36" i="17"/>
  <c r="S35" i="17"/>
  <c r="S34" i="17"/>
  <c r="S33" i="17"/>
  <c r="S32" i="17"/>
  <c r="S31" i="17"/>
  <c r="S30" i="17"/>
  <c r="D26" i="17"/>
  <c r="D110" i="16"/>
  <c r="C110" i="16"/>
  <c r="D90" i="16"/>
  <c r="Q89" i="16"/>
  <c r="P88" i="16"/>
  <c r="B28" i="16"/>
  <c r="J86" i="16"/>
  <c r="I86" i="16"/>
  <c r="J83" i="16"/>
  <c r="I83" i="16"/>
  <c r="J82" i="16"/>
  <c r="I82" i="16"/>
  <c r="V81" i="16"/>
  <c r="U81" i="16"/>
  <c r="T81" i="16"/>
  <c r="V80" i="16"/>
  <c r="U80" i="16"/>
  <c r="T80" i="16"/>
  <c r="J80" i="16"/>
  <c r="I80" i="16"/>
  <c r="V79" i="16"/>
  <c r="U79" i="16"/>
  <c r="T79" i="16"/>
  <c r="J79" i="16"/>
  <c r="I79" i="16"/>
  <c r="V78" i="16"/>
  <c r="U78" i="16"/>
  <c r="T78" i="16"/>
  <c r="J77" i="16"/>
  <c r="I77" i="16"/>
  <c r="J76" i="16"/>
  <c r="I76" i="16"/>
  <c r="V75" i="16"/>
  <c r="U75" i="16"/>
  <c r="T75" i="16"/>
  <c r="V74" i="16"/>
  <c r="U74" i="16"/>
  <c r="T74" i="16"/>
  <c r="J74" i="16"/>
  <c r="I74" i="16"/>
  <c r="V73" i="16"/>
  <c r="U73" i="16"/>
  <c r="T73" i="16"/>
  <c r="J73" i="16"/>
  <c r="I73" i="16"/>
  <c r="V72" i="16"/>
  <c r="U72" i="16"/>
  <c r="T72" i="16"/>
  <c r="J72" i="16"/>
  <c r="I72" i="16"/>
  <c r="Q68" i="16"/>
  <c r="D45" i="16"/>
  <c r="P44" i="16"/>
  <c r="C41" i="16"/>
  <c r="R40" i="16"/>
  <c r="Q40" i="16"/>
  <c r="P40" i="16"/>
  <c r="O40" i="16"/>
  <c r="L40" i="16"/>
  <c r="K40" i="16"/>
  <c r="J40" i="16"/>
  <c r="H40" i="16"/>
  <c r="F40" i="16"/>
  <c r="E40" i="16"/>
  <c r="D40" i="16"/>
  <c r="C40" i="16"/>
  <c r="B40" i="16"/>
  <c r="S36" i="16"/>
  <c r="S35" i="16"/>
  <c r="S34" i="16"/>
  <c r="S33" i="16"/>
  <c r="S32" i="16"/>
  <c r="S31" i="16"/>
  <c r="S30" i="16"/>
  <c r="D26" i="16"/>
  <c r="D110" i="15"/>
  <c r="C110" i="15"/>
  <c r="D90" i="15"/>
  <c r="Q89" i="15"/>
  <c r="P88" i="15"/>
  <c r="B28" i="15"/>
  <c r="J86" i="15"/>
  <c r="I86" i="15"/>
  <c r="J83" i="15"/>
  <c r="I83" i="15"/>
  <c r="J82" i="15"/>
  <c r="I82" i="15"/>
  <c r="V81" i="15"/>
  <c r="U81" i="15"/>
  <c r="T81" i="15"/>
  <c r="V80" i="15"/>
  <c r="U80" i="15"/>
  <c r="T80" i="15"/>
  <c r="J80" i="15"/>
  <c r="I80" i="15"/>
  <c r="V79" i="15"/>
  <c r="U79" i="15"/>
  <c r="T79" i="15"/>
  <c r="J79" i="15"/>
  <c r="I79" i="15"/>
  <c r="V78" i="15"/>
  <c r="U78" i="15"/>
  <c r="T78" i="15"/>
  <c r="J77" i="15"/>
  <c r="I77" i="15"/>
  <c r="J76" i="15"/>
  <c r="I76" i="15"/>
  <c r="V75" i="15"/>
  <c r="U75" i="15"/>
  <c r="T75" i="15"/>
  <c r="V74" i="15"/>
  <c r="U74" i="15"/>
  <c r="T74" i="15"/>
  <c r="J74" i="15"/>
  <c r="I74" i="15"/>
  <c r="V73" i="15"/>
  <c r="U73" i="15"/>
  <c r="T73" i="15"/>
  <c r="J73" i="15"/>
  <c r="I73" i="15"/>
  <c r="V72" i="15"/>
  <c r="U72" i="15"/>
  <c r="T72" i="15"/>
  <c r="J72" i="15"/>
  <c r="I72" i="15"/>
  <c r="Q68" i="15"/>
  <c r="D45" i="15"/>
  <c r="P44" i="15"/>
  <c r="C41" i="15"/>
  <c r="R40" i="15"/>
  <c r="Q40" i="15"/>
  <c r="P40" i="15"/>
  <c r="O40" i="15"/>
  <c r="L40" i="15"/>
  <c r="K40" i="15"/>
  <c r="J40" i="15"/>
  <c r="H40" i="15"/>
  <c r="F40" i="15"/>
  <c r="E40" i="15"/>
  <c r="D40" i="15"/>
  <c r="C40" i="15"/>
  <c r="B40" i="15"/>
  <c r="S36" i="15"/>
  <c r="S35" i="15"/>
  <c r="S34" i="15"/>
  <c r="S33" i="15"/>
  <c r="S32" i="15"/>
  <c r="S31" i="15"/>
  <c r="S30" i="15"/>
  <c r="D26" i="15"/>
  <c r="D110" i="14"/>
  <c r="C110" i="14"/>
  <c r="D90" i="14"/>
  <c r="Q89" i="14"/>
  <c r="P88" i="14"/>
  <c r="B28" i="14"/>
  <c r="J86" i="14"/>
  <c r="I86" i="14"/>
  <c r="J83" i="14"/>
  <c r="I83" i="14"/>
  <c r="J82" i="14"/>
  <c r="I82" i="14"/>
  <c r="V81" i="14"/>
  <c r="U81" i="14"/>
  <c r="T81" i="14"/>
  <c r="V80" i="14"/>
  <c r="U80" i="14"/>
  <c r="T80" i="14"/>
  <c r="J80" i="14"/>
  <c r="I80" i="14"/>
  <c r="V79" i="14"/>
  <c r="U79" i="14"/>
  <c r="T79" i="14"/>
  <c r="J79" i="14"/>
  <c r="I79" i="14"/>
  <c r="V78" i="14"/>
  <c r="U78" i="14"/>
  <c r="T78" i="14"/>
  <c r="J77" i="14"/>
  <c r="I77" i="14"/>
  <c r="J76" i="14"/>
  <c r="I76" i="14"/>
  <c r="V75" i="14"/>
  <c r="U75" i="14"/>
  <c r="T75" i="14"/>
  <c r="V74" i="14"/>
  <c r="U74" i="14"/>
  <c r="T74" i="14"/>
  <c r="J74" i="14"/>
  <c r="I74" i="14"/>
  <c r="V73" i="14"/>
  <c r="U73" i="14"/>
  <c r="T73" i="14"/>
  <c r="J73" i="14"/>
  <c r="I73" i="14"/>
  <c r="V72" i="14"/>
  <c r="U72" i="14"/>
  <c r="T72" i="14"/>
  <c r="J72" i="14"/>
  <c r="I72" i="14"/>
  <c r="Q68" i="14"/>
  <c r="D45" i="14"/>
  <c r="P44" i="14"/>
  <c r="C41" i="14"/>
  <c r="R40" i="14"/>
  <c r="Q40" i="14"/>
  <c r="P40" i="14"/>
  <c r="O40" i="14"/>
  <c r="L40" i="14"/>
  <c r="K40" i="14"/>
  <c r="J40" i="14"/>
  <c r="H40" i="14"/>
  <c r="F40" i="14"/>
  <c r="E40" i="14"/>
  <c r="D40" i="14"/>
  <c r="C40" i="14"/>
  <c r="B40" i="14"/>
  <c r="S36" i="14"/>
  <c r="S35" i="14"/>
  <c r="S34" i="14"/>
  <c r="S33" i="14"/>
  <c r="S32" i="14"/>
  <c r="S31" i="14"/>
  <c r="S30" i="14"/>
  <c r="D26" i="14"/>
  <c r="D110" i="13"/>
  <c r="C110" i="13"/>
  <c r="D90" i="13"/>
  <c r="Q89" i="13"/>
  <c r="P88" i="13"/>
  <c r="B28" i="13"/>
  <c r="J86" i="13"/>
  <c r="I86" i="13"/>
  <c r="J83" i="13"/>
  <c r="I83" i="13"/>
  <c r="J82" i="13"/>
  <c r="I82" i="13"/>
  <c r="V81" i="13"/>
  <c r="U81" i="13"/>
  <c r="T81" i="13"/>
  <c r="V80" i="13"/>
  <c r="U80" i="13"/>
  <c r="T80" i="13"/>
  <c r="J80" i="13"/>
  <c r="I80" i="13"/>
  <c r="V79" i="13"/>
  <c r="U79" i="13"/>
  <c r="T79" i="13"/>
  <c r="J79" i="13"/>
  <c r="I79" i="13"/>
  <c r="V78" i="13"/>
  <c r="U78" i="13"/>
  <c r="T78" i="13"/>
  <c r="J77" i="13"/>
  <c r="I77" i="13"/>
  <c r="J76" i="13"/>
  <c r="I76" i="13"/>
  <c r="V75" i="13"/>
  <c r="U75" i="13"/>
  <c r="T75" i="13"/>
  <c r="V74" i="13"/>
  <c r="U74" i="13"/>
  <c r="T74" i="13"/>
  <c r="J74" i="13"/>
  <c r="I74" i="13"/>
  <c r="V73" i="13"/>
  <c r="U73" i="13"/>
  <c r="T73" i="13"/>
  <c r="J73" i="13"/>
  <c r="I73" i="13"/>
  <c r="V72" i="13"/>
  <c r="U72" i="13"/>
  <c r="T72" i="13"/>
  <c r="J72" i="13"/>
  <c r="I72" i="13"/>
  <c r="Q68" i="13"/>
  <c r="D45" i="13"/>
  <c r="P44" i="13"/>
  <c r="C41" i="13"/>
  <c r="R40" i="13"/>
  <c r="Q40" i="13"/>
  <c r="P40" i="13"/>
  <c r="O40" i="13"/>
  <c r="L40" i="13"/>
  <c r="K40" i="13"/>
  <c r="J40" i="13"/>
  <c r="H40" i="13"/>
  <c r="F40" i="13"/>
  <c r="E40" i="13"/>
  <c r="D40" i="13"/>
  <c r="C40" i="13"/>
  <c r="B40" i="13"/>
  <c r="S36" i="13"/>
  <c r="S35" i="13"/>
  <c r="S34" i="13"/>
  <c r="S33" i="13"/>
  <c r="S32" i="13"/>
  <c r="S31" i="13"/>
  <c r="S30" i="13"/>
  <c r="D26" i="13"/>
  <c r="D110" i="12"/>
  <c r="C110" i="12"/>
  <c r="D90" i="12"/>
  <c r="Q89" i="12"/>
  <c r="P88" i="12"/>
  <c r="B28" i="12"/>
  <c r="J86" i="12"/>
  <c r="I86" i="12"/>
  <c r="J83" i="12"/>
  <c r="I83" i="12"/>
  <c r="J82" i="12"/>
  <c r="I82" i="12"/>
  <c r="V81" i="12"/>
  <c r="U81" i="12"/>
  <c r="T81" i="12"/>
  <c r="V80" i="12"/>
  <c r="U80" i="12"/>
  <c r="T80" i="12"/>
  <c r="J80" i="12"/>
  <c r="I80" i="12"/>
  <c r="V79" i="12"/>
  <c r="U79" i="12"/>
  <c r="T79" i="12"/>
  <c r="J79" i="12"/>
  <c r="I79" i="12"/>
  <c r="V78" i="12"/>
  <c r="U78" i="12"/>
  <c r="T78" i="12"/>
  <c r="J77" i="12"/>
  <c r="I77" i="12"/>
  <c r="J76" i="12"/>
  <c r="I76" i="12"/>
  <c r="V75" i="12"/>
  <c r="U75" i="12"/>
  <c r="T75" i="12"/>
  <c r="V74" i="12"/>
  <c r="U74" i="12"/>
  <c r="T74" i="12"/>
  <c r="J74" i="12"/>
  <c r="I74" i="12"/>
  <c r="V73" i="12"/>
  <c r="U73" i="12"/>
  <c r="T73" i="12"/>
  <c r="J73" i="12"/>
  <c r="I73" i="12"/>
  <c r="V72" i="12"/>
  <c r="U72" i="12"/>
  <c r="T72" i="12"/>
  <c r="J72" i="12"/>
  <c r="I72" i="12"/>
  <c r="Q68" i="12"/>
  <c r="D45" i="12"/>
  <c r="P44" i="12"/>
  <c r="C41" i="12"/>
  <c r="R40" i="12"/>
  <c r="Q40" i="12"/>
  <c r="P40" i="12"/>
  <c r="O40" i="12"/>
  <c r="L40" i="12"/>
  <c r="K40" i="12"/>
  <c r="J40" i="12"/>
  <c r="H40" i="12"/>
  <c r="F40" i="12"/>
  <c r="E40" i="12"/>
  <c r="D40" i="12"/>
  <c r="C40" i="12"/>
  <c r="B40" i="12"/>
  <c r="S36" i="12"/>
  <c r="S35" i="12"/>
  <c r="S34" i="12"/>
  <c r="S33" i="12"/>
  <c r="S32" i="12"/>
  <c r="S31" i="12"/>
  <c r="S30" i="12"/>
  <c r="D26" i="12"/>
  <c r="D110" i="11"/>
  <c r="C110" i="11"/>
  <c r="D90" i="11"/>
  <c r="Q89" i="11"/>
  <c r="P88" i="11"/>
  <c r="B28" i="11"/>
  <c r="J86" i="11"/>
  <c r="I86" i="11"/>
  <c r="J83" i="11"/>
  <c r="I83" i="11"/>
  <c r="J82" i="11"/>
  <c r="I82" i="11"/>
  <c r="V81" i="11"/>
  <c r="U81" i="11"/>
  <c r="T81" i="11"/>
  <c r="V80" i="11"/>
  <c r="U80" i="11"/>
  <c r="T80" i="11"/>
  <c r="J80" i="11"/>
  <c r="I80" i="11"/>
  <c r="V79" i="11"/>
  <c r="U79" i="11"/>
  <c r="T79" i="11"/>
  <c r="J79" i="11"/>
  <c r="I79" i="11"/>
  <c r="V78" i="11"/>
  <c r="U78" i="11"/>
  <c r="T78" i="11"/>
  <c r="J77" i="11"/>
  <c r="I77" i="11"/>
  <c r="J76" i="11"/>
  <c r="I76" i="11"/>
  <c r="V75" i="11"/>
  <c r="U75" i="11"/>
  <c r="T75" i="11"/>
  <c r="V74" i="11"/>
  <c r="U74" i="11"/>
  <c r="T74" i="11"/>
  <c r="J74" i="11"/>
  <c r="I74" i="11"/>
  <c r="V73" i="11"/>
  <c r="U73" i="11"/>
  <c r="T73" i="11"/>
  <c r="J73" i="11"/>
  <c r="I73" i="11"/>
  <c r="V72" i="11"/>
  <c r="U72" i="11"/>
  <c r="T72" i="11"/>
  <c r="J72" i="11"/>
  <c r="I72" i="11"/>
  <c r="Q68" i="11"/>
  <c r="D45" i="11"/>
  <c r="P44" i="11"/>
  <c r="C41" i="11"/>
  <c r="R40" i="11"/>
  <c r="Q40" i="11"/>
  <c r="P40" i="11"/>
  <c r="O40" i="11"/>
  <c r="L40" i="11"/>
  <c r="K40" i="11"/>
  <c r="J40" i="11"/>
  <c r="H40" i="11"/>
  <c r="F40" i="11"/>
  <c r="E40" i="11"/>
  <c r="D40" i="11"/>
  <c r="C40" i="11"/>
  <c r="B40" i="11"/>
  <c r="S36" i="11"/>
  <c r="S35" i="11"/>
  <c r="S34" i="11"/>
  <c r="S33" i="11"/>
  <c r="S32" i="11"/>
  <c r="S31" i="11"/>
  <c r="S30" i="11"/>
  <c r="D26" i="11"/>
  <c r="D110" i="10"/>
  <c r="C110" i="10"/>
  <c r="D90" i="10"/>
  <c r="Q89" i="10"/>
  <c r="P88" i="10"/>
  <c r="B28" i="10"/>
  <c r="J86" i="10"/>
  <c r="I86" i="10"/>
  <c r="J83" i="10"/>
  <c r="I83" i="10"/>
  <c r="J82" i="10"/>
  <c r="I82" i="10"/>
  <c r="V81" i="10"/>
  <c r="U81" i="10"/>
  <c r="T81" i="10"/>
  <c r="V80" i="10"/>
  <c r="U80" i="10"/>
  <c r="T80" i="10"/>
  <c r="J80" i="10"/>
  <c r="I80" i="10"/>
  <c r="V79" i="10"/>
  <c r="U79" i="10"/>
  <c r="T79" i="10"/>
  <c r="J79" i="10"/>
  <c r="I79" i="10"/>
  <c r="V78" i="10"/>
  <c r="U78" i="10"/>
  <c r="T78" i="10"/>
  <c r="J77" i="10"/>
  <c r="I77" i="10"/>
  <c r="J76" i="10"/>
  <c r="I76" i="10"/>
  <c r="V75" i="10"/>
  <c r="U75" i="10"/>
  <c r="T75" i="10"/>
  <c r="V74" i="10"/>
  <c r="U74" i="10"/>
  <c r="T74" i="10"/>
  <c r="J74" i="10"/>
  <c r="I74" i="10"/>
  <c r="V73" i="10"/>
  <c r="U73" i="10"/>
  <c r="T73" i="10"/>
  <c r="J73" i="10"/>
  <c r="I73" i="10"/>
  <c r="V72" i="10"/>
  <c r="U72" i="10"/>
  <c r="T72" i="10"/>
  <c r="J72" i="10"/>
  <c r="I72" i="10"/>
  <c r="Q68" i="10"/>
  <c r="D45" i="10"/>
  <c r="P44" i="10"/>
  <c r="C41" i="10"/>
  <c r="R40" i="10"/>
  <c r="Q40" i="10"/>
  <c r="P40" i="10"/>
  <c r="O40" i="10"/>
  <c r="L40" i="10"/>
  <c r="K40" i="10"/>
  <c r="J40" i="10"/>
  <c r="H40" i="10"/>
  <c r="F40" i="10"/>
  <c r="E40" i="10"/>
  <c r="D40" i="10"/>
  <c r="C40" i="10"/>
  <c r="B40" i="10"/>
  <c r="S36" i="10"/>
  <c r="S35" i="10"/>
  <c r="S34" i="10"/>
  <c r="S33" i="10"/>
  <c r="S32" i="10"/>
  <c r="S31" i="10"/>
  <c r="S30" i="10"/>
  <c r="D26" i="10"/>
  <c r="D110" i="9"/>
  <c r="C110" i="9"/>
  <c r="D90" i="9"/>
  <c r="Q89" i="9"/>
  <c r="P88" i="9"/>
  <c r="J86" i="9"/>
  <c r="I86" i="9"/>
  <c r="J83" i="9"/>
  <c r="I83" i="9"/>
  <c r="J82" i="9"/>
  <c r="I82" i="9"/>
  <c r="V81" i="9"/>
  <c r="U81" i="9"/>
  <c r="T81" i="9"/>
  <c r="V80" i="9"/>
  <c r="U80" i="9"/>
  <c r="T80" i="9"/>
  <c r="J80" i="9"/>
  <c r="I80" i="9"/>
  <c r="V79" i="9"/>
  <c r="U79" i="9"/>
  <c r="T79" i="9"/>
  <c r="J79" i="9"/>
  <c r="I79" i="9"/>
  <c r="V78" i="9"/>
  <c r="U78" i="9"/>
  <c r="T78" i="9"/>
  <c r="J77" i="9"/>
  <c r="I77" i="9"/>
  <c r="J76" i="9"/>
  <c r="I76" i="9"/>
  <c r="V75" i="9"/>
  <c r="U75" i="9"/>
  <c r="T75" i="9"/>
  <c r="V74" i="9"/>
  <c r="U74" i="9"/>
  <c r="T74" i="9"/>
  <c r="J74" i="9"/>
  <c r="I74" i="9"/>
  <c r="V73" i="9"/>
  <c r="U73" i="9"/>
  <c r="T73" i="9"/>
  <c r="J73" i="9"/>
  <c r="I73" i="9"/>
  <c r="V72" i="9"/>
  <c r="U72" i="9"/>
  <c r="T72" i="9"/>
  <c r="J72" i="9"/>
  <c r="I72" i="9"/>
  <c r="Q68" i="9"/>
  <c r="D45" i="9"/>
  <c r="P44" i="9"/>
  <c r="C41" i="9"/>
  <c r="P40" i="9"/>
  <c r="O40" i="9"/>
  <c r="L40" i="9"/>
  <c r="K40" i="9"/>
  <c r="J40" i="9"/>
  <c r="H40" i="9"/>
  <c r="F40" i="9"/>
  <c r="E40" i="9"/>
  <c r="D40" i="9"/>
  <c r="C40" i="9"/>
  <c r="B40" i="9"/>
  <c r="S36" i="9"/>
  <c r="S35" i="9"/>
  <c r="S34" i="9"/>
  <c r="S33" i="9"/>
  <c r="S32" i="9"/>
  <c r="S31" i="9"/>
  <c r="S30" i="9"/>
  <c r="D26" i="9"/>
  <c r="D110" i="8"/>
  <c r="C110" i="8"/>
  <c r="D90" i="8"/>
  <c r="Q89" i="8"/>
  <c r="P88" i="8"/>
  <c r="J86" i="8"/>
  <c r="I86" i="8"/>
  <c r="J83" i="8"/>
  <c r="I83" i="8"/>
  <c r="J82" i="8"/>
  <c r="I82" i="8"/>
  <c r="V81" i="8"/>
  <c r="U81" i="8"/>
  <c r="T81" i="8"/>
  <c r="V80" i="8"/>
  <c r="U80" i="8"/>
  <c r="T80" i="8"/>
  <c r="J80" i="8"/>
  <c r="I80" i="8"/>
  <c r="V79" i="8"/>
  <c r="U79" i="8"/>
  <c r="T79" i="8"/>
  <c r="J79" i="8"/>
  <c r="I79" i="8"/>
  <c r="V78" i="8"/>
  <c r="U78" i="8"/>
  <c r="T78" i="8"/>
  <c r="J77" i="8"/>
  <c r="I77" i="8"/>
  <c r="J76" i="8"/>
  <c r="I76" i="8"/>
  <c r="V75" i="8"/>
  <c r="U75" i="8"/>
  <c r="T75" i="8"/>
  <c r="V74" i="8"/>
  <c r="U74" i="8"/>
  <c r="T74" i="8"/>
  <c r="J74" i="8"/>
  <c r="I74" i="8"/>
  <c r="V73" i="8"/>
  <c r="U73" i="8"/>
  <c r="T73" i="8"/>
  <c r="J73" i="8"/>
  <c r="I73" i="8"/>
  <c r="V72" i="8"/>
  <c r="U72" i="8"/>
  <c r="T72" i="8"/>
  <c r="J72" i="8"/>
  <c r="I72" i="8"/>
  <c r="Q68" i="8"/>
  <c r="D45" i="8"/>
  <c r="P44" i="8"/>
  <c r="C41" i="8"/>
  <c r="P40" i="8"/>
  <c r="O40" i="8"/>
  <c r="L40" i="8"/>
  <c r="K40" i="8"/>
  <c r="J40" i="8"/>
  <c r="H40" i="8"/>
  <c r="F40" i="8"/>
  <c r="E40" i="8"/>
  <c r="D40" i="8"/>
  <c r="C40" i="8"/>
  <c r="B40" i="8"/>
  <c r="S36" i="8"/>
  <c r="S35" i="8"/>
  <c r="S34" i="8"/>
  <c r="S33" i="8"/>
  <c r="S32" i="8"/>
  <c r="S31" i="8"/>
  <c r="S30" i="8"/>
  <c r="D26" i="8"/>
  <c r="D110" i="7"/>
  <c r="C110" i="7"/>
  <c r="D90" i="7"/>
  <c r="Q89" i="7"/>
  <c r="P88" i="7"/>
  <c r="J86" i="7"/>
  <c r="I86" i="7"/>
  <c r="J83" i="7"/>
  <c r="I83" i="7"/>
  <c r="J82" i="7"/>
  <c r="I82" i="7"/>
  <c r="V81" i="7"/>
  <c r="U81" i="7"/>
  <c r="T81" i="7"/>
  <c r="V80" i="7"/>
  <c r="U80" i="7"/>
  <c r="T80" i="7"/>
  <c r="J80" i="7"/>
  <c r="I80" i="7"/>
  <c r="V79" i="7"/>
  <c r="U79" i="7"/>
  <c r="T79" i="7"/>
  <c r="J79" i="7"/>
  <c r="I79" i="7"/>
  <c r="V78" i="7"/>
  <c r="U78" i="7"/>
  <c r="T78" i="7"/>
  <c r="J77" i="7"/>
  <c r="I77" i="7"/>
  <c r="J76" i="7"/>
  <c r="I76" i="7"/>
  <c r="V75" i="7"/>
  <c r="U75" i="7"/>
  <c r="T75" i="7"/>
  <c r="V74" i="7"/>
  <c r="U74" i="7"/>
  <c r="T74" i="7"/>
  <c r="J74" i="7"/>
  <c r="I74" i="7"/>
  <c r="V73" i="7"/>
  <c r="U73" i="7"/>
  <c r="T73" i="7"/>
  <c r="J73" i="7"/>
  <c r="I73" i="7"/>
  <c r="V72" i="7"/>
  <c r="U72" i="7"/>
  <c r="T72" i="7"/>
  <c r="J72" i="7"/>
  <c r="I72" i="7"/>
  <c r="Q68" i="7"/>
  <c r="D45" i="7"/>
  <c r="P44" i="7"/>
  <c r="C41" i="7"/>
  <c r="P40" i="7"/>
  <c r="O40" i="7"/>
  <c r="L40" i="7"/>
  <c r="K40" i="7"/>
  <c r="J40" i="7"/>
  <c r="H40" i="7"/>
  <c r="F40" i="7"/>
  <c r="E40" i="7"/>
  <c r="D40" i="7"/>
  <c r="C40" i="7"/>
  <c r="B40" i="7"/>
  <c r="S36" i="7"/>
  <c r="S35" i="7"/>
  <c r="S34" i="7"/>
  <c r="S33" i="7"/>
  <c r="S32" i="7"/>
  <c r="S31" i="7"/>
  <c r="S30" i="7"/>
  <c r="D26" i="7"/>
  <c r="D111" i="6"/>
  <c r="C111" i="6"/>
  <c r="D91" i="6"/>
  <c r="Q90" i="6"/>
  <c r="P89" i="6"/>
  <c r="Q5" i="2"/>
  <c r="J87" i="6"/>
  <c r="I87" i="6"/>
  <c r="J84" i="6"/>
  <c r="I84" i="6"/>
  <c r="J83" i="6"/>
  <c r="I83" i="6"/>
  <c r="V82" i="6"/>
  <c r="U82" i="6"/>
  <c r="T82" i="6"/>
  <c r="V81" i="6"/>
  <c r="U81" i="6"/>
  <c r="T81" i="6"/>
  <c r="J81" i="6"/>
  <c r="I81" i="6"/>
  <c r="V80" i="6"/>
  <c r="U80" i="6"/>
  <c r="T80" i="6"/>
  <c r="J80" i="6"/>
  <c r="I80" i="6"/>
  <c r="V79" i="6"/>
  <c r="U79" i="6"/>
  <c r="T79" i="6"/>
  <c r="J78" i="6"/>
  <c r="I78" i="6"/>
  <c r="J77" i="6"/>
  <c r="I77" i="6"/>
  <c r="V76" i="6"/>
  <c r="U76" i="6"/>
  <c r="T76" i="6"/>
  <c r="V75" i="6"/>
  <c r="U75" i="6"/>
  <c r="T75" i="6"/>
  <c r="J75" i="6"/>
  <c r="I75" i="6"/>
  <c r="V74" i="6"/>
  <c r="U74" i="6"/>
  <c r="T74" i="6"/>
  <c r="J74" i="6"/>
  <c r="I74" i="6"/>
  <c r="V73" i="6"/>
  <c r="U73" i="6"/>
  <c r="T73" i="6"/>
  <c r="J73" i="6"/>
  <c r="I73" i="6"/>
  <c r="Q69" i="6"/>
  <c r="D46" i="6"/>
  <c r="P45" i="6"/>
  <c r="C41" i="6"/>
  <c r="P40" i="6"/>
  <c r="O40" i="6"/>
  <c r="L40" i="6"/>
  <c r="K40" i="6"/>
  <c r="J40" i="6"/>
  <c r="H40" i="6"/>
  <c r="F40" i="6"/>
  <c r="E40" i="6"/>
  <c r="D40" i="6"/>
  <c r="C40" i="6"/>
  <c r="B40" i="6"/>
  <c r="S36" i="6"/>
  <c r="S35" i="6"/>
  <c r="S34" i="6"/>
  <c r="S33" i="6"/>
  <c r="S32" i="6"/>
  <c r="S31" i="6"/>
  <c r="S30" i="6"/>
  <c r="D26" i="6"/>
  <c r="Z58" i="5"/>
  <c r="C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Z57" i="5"/>
  <c r="C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Z56" i="5"/>
  <c r="C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Z55" i="5"/>
  <c r="C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Z54" i="5"/>
  <c r="C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Z53" i="5"/>
  <c r="C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Z52" i="5"/>
  <c r="C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Z51" i="5"/>
  <c r="C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Z50" i="5"/>
  <c r="C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P49" i="5"/>
  <c r="O49" i="5"/>
  <c r="N49" i="5"/>
  <c r="M49" i="5"/>
  <c r="L49" i="5"/>
  <c r="K49" i="5"/>
  <c r="J49" i="5"/>
  <c r="I49" i="5"/>
  <c r="H49" i="5"/>
  <c r="G49" i="5"/>
  <c r="F49" i="5"/>
  <c r="P48" i="5"/>
  <c r="O48" i="5"/>
  <c r="N48" i="5"/>
  <c r="M48" i="5"/>
  <c r="L48" i="5"/>
  <c r="K48" i="5"/>
  <c r="J48" i="5"/>
  <c r="I48" i="5"/>
  <c r="H48" i="5"/>
  <c r="G48" i="5"/>
  <c r="F48" i="5"/>
  <c r="P47" i="5"/>
  <c r="O47" i="5"/>
  <c r="N47" i="5"/>
  <c r="M47" i="5"/>
  <c r="L47" i="5"/>
  <c r="K47" i="5"/>
  <c r="J47" i="5"/>
  <c r="I47" i="5"/>
  <c r="H47" i="5"/>
  <c r="G47" i="5"/>
  <c r="F47" i="5"/>
  <c r="P46" i="5"/>
  <c r="O46" i="5"/>
  <c r="N46" i="5"/>
  <c r="M46" i="5"/>
  <c r="L46" i="5"/>
  <c r="K46" i="5"/>
  <c r="J46" i="5"/>
  <c r="I46" i="5"/>
  <c r="H46" i="5"/>
  <c r="G46" i="5"/>
  <c r="F46" i="5"/>
  <c r="P45" i="5"/>
  <c r="O45" i="5"/>
  <c r="N45" i="5"/>
  <c r="M45" i="5"/>
  <c r="L45" i="5"/>
  <c r="K45" i="5"/>
  <c r="J45" i="5"/>
  <c r="I45" i="5"/>
  <c r="H45" i="5"/>
  <c r="G45" i="5"/>
  <c r="F45" i="5"/>
  <c r="P44" i="5"/>
  <c r="O44" i="5"/>
  <c r="N44" i="5"/>
  <c r="M44" i="5"/>
  <c r="L44" i="5"/>
  <c r="K44" i="5"/>
  <c r="J44" i="5"/>
  <c r="I44" i="5"/>
  <c r="H44" i="5"/>
  <c r="G44" i="5"/>
  <c r="F44" i="5"/>
  <c r="P43" i="5"/>
  <c r="O43" i="5"/>
  <c r="N43" i="5"/>
  <c r="M43" i="5"/>
  <c r="L43" i="5"/>
  <c r="K43" i="5"/>
  <c r="J43" i="5"/>
  <c r="I43" i="5"/>
  <c r="H43" i="5"/>
  <c r="G43" i="5"/>
  <c r="F43" i="5"/>
  <c r="P42" i="5"/>
  <c r="O42" i="5"/>
  <c r="N42" i="5"/>
  <c r="M42" i="5"/>
  <c r="L42" i="5"/>
  <c r="K42" i="5"/>
  <c r="J42" i="5"/>
  <c r="I42" i="5"/>
  <c r="H42" i="5"/>
  <c r="G42" i="5"/>
  <c r="F42" i="5"/>
  <c r="P41" i="5"/>
  <c r="O41" i="5"/>
  <c r="N41" i="5"/>
  <c r="M41" i="5"/>
  <c r="L41" i="5"/>
  <c r="K41" i="5"/>
  <c r="J41" i="5"/>
  <c r="I41" i="5"/>
  <c r="H41" i="5"/>
  <c r="G41" i="5"/>
  <c r="F41" i="5"/>
  <c r="P40" i="5"/>
  <c r="O40" i="5"/>
  <c r="N40" i="5"/>
  <c r="M40" i="5"/>
  <c r="L40" i="5"/>
  <c r="K40" i="5"/>
  <c r="J40" i="5"/>
  <c r="I40" i="5"/>
  <c r="H40" i="5"/>
  <c r="G40" i="5"/>
  <c r="F40" i="5"/>
  <c r="P39" i="5"/>
  <c r="O39" i="5"/>
  <c r="N39" i="5"/>
  <c r="M39" i="5"/>
  <c r="L39" i="5"/>
  <c r="K39" i="5"/>
  <c r="J39" i="5"/>
  <c r="I39" i="5"/>
  <c r="H39" i="5"/>
  <c r="G39" i="5"/>
  <c r="F39" i="5"/>
  <c r="P38" i="5"/>
  <c r="O38" i="5"/>
  <c r="N38" i="5"/>
  <c r="M38" i="5"/>
  <c r="L38" i="5"/>
  <c r="K38" i="5"/>
  <c r="J38" i="5"/>
  <c r="I38" i="5"/>
  <c r="H38" i="5"/>
  <c r="G38" i="5"/>
  <c r="F38" i="5"/>
  <c r="P37" i="5"/>
  <c r="O37" i="5"/>
  <c r="N37" i="5"/>
  <c r="M37" i="5"/>
  <c r="L37" i="5"/>
  <c r="K37" i="5"/>
  <c r="J37" i="5"/>
  <c r="I37" i="5"/>
  <c r="H37" i="5"/>
  <c r="G37" i="5"/>
  <c r="F37" i="5"/>
  <c r="P36" i="5"/>
  <c r="O36" i="5"/>
  <c r="N36" i="5"/>
  <c r="M36" i="5"/>
  <c r="L36" i="5"/>
  <c r="K36" i="5"/>
  <c r="J36" i="5"/>
  <c r="I36" i="5"/>
  <c r="H36" i="5"/>
  <c r="G36" i="5"/>
  <c r="F36" i="5"/>
  <c r="P35" i="5"/>
  <c r="O35" i="5"/>
  <c r="N35" i="5"/>
  <c r="M35" i="5"/>
  <c r="L35" i="5"/>
  <c r="K35" i="5"/>
  <c r="J35" i="5"/>
  <c r="I35" i="5"/>
  <c r="H35" i="5"/>
  <c r="G35" i="5"/>
  <c r="F35" i="5"/>
  <c r="P34" i="5"/>
  <c r="O34" i="5"/>
  <c r="N34" i="5"/>
  <c r="M34" i="5"/>
  <c r="L34" i="5"/>
  <c r="K34" i="5"/>
  <c r="J34" i="5"/>
  <c r="I34" i="5"/>
  <c r="H34" i="5"/>
  <c r="G34" i="5"/>
  <c r="F34" i="5"/>
  <c r="P33" i="5"/>
  <c r="O33" i="5"/>
  <c r="N33" i="5"/>
  <c r="M33" i="5"/>
  <c r="L33" i="5"/>
  <c r="K33" i="5"/>
  <c r="J33" i="5"/>
  <c r="I33" i="5"/>
  <c r="H33" i="5"/>
  <c r="G33" i="5"/>
  <c r="F33" i="5"/>
  <c r="P32" i="5"/>
  <c r="O32" i="5"/>
  <c r="N32" i="5"/>
  <c r="M32" i="5"/>
  <c r="L32" i="5"/>
  <c r="K32" i="5"/>
  <c r="J32" i="5"/>
  <c r="I32" i="5"/>
  <c r="H32" i="5"/>
  <c r="G32" i="5"/>
  <c r="F32" i="5"/>
  <c r="P31" i="5"/>
  <c r="O31" i="5"/>
  <c r="N31" i="5"/>
  <c r="M31" i="5"/>
  <c r="L31" i="5"/>
  <c r="K31" i="5"/>
  <c r="J31" i="5"/>
  <c r="I31" i="5"/>
  <c r="H31" i="5"/>
  <c r="G31" i="5"/>
  <c r="F31" i="5"/>
  <c r="P30" i="5"/>
  <c r="O30" i="5"/>
  <c r="N30" i="5"/>
  <c r="M30" i="5"/>
  <c r="L30" i="5"/>
  <c r="K30" i="5"/>
  <c r="J30" i="5"/>
  <c r="I30" i="5"/>
  <c r="H30" i="5"/>
  <c r="G30" i="5"/>
  <c r="F30" i="5"/>
  <c r="P29" i="5"/>
  <c r="O29" i="5"/>
  <c r="N29" i="5"/>
  <c r="M29" i="5"/>
  <c r="L29" i="5"/>
  <c r="K29" i="5"/>
  <c r="J29" i="5"/>
  <c r="I29" i="5"/>
  <c r="H29" i="5"/>
  <c r="G29" i="5"/>
  <c r="F29" i="5"/>
  <c r="P28" i="5"/>
  <c r="O28" i="5"/>
  <c r="N28" i="5"/>
  <c r="M28" i="5"/>
  <c r="L28" i="5"/>
  <c r="K28" i="5"/>
  <c r="J28" i="5"/>
  <c r="I28" i="5"/>
  <c r="H28" i="5"/>
  <c r="G28" i="5"/>
  <c r="F28" i="5"/>
  <c r="P27" i="5"/>
  <c r="O27" i="5"/>
  <c r="N27" i="5"/>
  <c r="M27" i="5"/>
  <c r="L27" i="5"/>
  <c r="K27" i="5"/>
  <c r="J27" i="5"/>
  <c r="I27" i="5"/>
  <c r="H27" i="5"/>
  <c r="G27" i="5"/>
  <c r="F27" i="5"/>
  <c r="P26" i="5"/>
  <c r="O26" i="5"/>
  <c r="N26" i="5"/>
  <c r="M26" i="5"/>
  <c r="L26" i="5"/>
  <c r="K26" i="5"/>
  <c r="J26" i="5"/>
  <c r="I26" i="5"/>
  <c r="H26" i="5"/>
  <c r="G26" i="5"/>
  <c r="F26" i="5"/>
  <c r="P25" i="5"/>
  <c r="O25" i="5"/>
  <c r="N25" i="5"/>
  <c r="M25" i="5"/>
  <c r="L25" i="5"/>
  <c r="K25" i="5"/>
  <c r="J25" i="5"/>
  <c r="I25" i="5"/>
  <c r="H25" i="5"/>
  <c r="G25" i="5"/>
  <c r="F25" i="5"/>
  <c r="P24" i="5"/>
  <c r="O24" i="5"/>
  <c r="N24" i="5"/>
  <c r="M24" i="5"/>
  <c r="L24" i="5"/>
  <c r="K24" i="5"/>
  <c r="J24" i="5"/>
  <c r="I24" i="5"/>
  <c r="H24" i="5"/>
  <c r="G24" i="5"/>
  <c r="F24" i="5"/>
  <c r="P23" i="5"/>
  <c r="O23" i="5"/>
  <c r="N23" i="5"/>
  <c r="M23" i="5"/>
  <c r="L23" i="5"/>
  <c r="K23" i="5"/>
  <c r="J23" i="5"/>
  <c r="I23" i="5"/>
  <c r="H23" i="5"/>
  <c r="G23" i="5"/>
  <c r="F23" i="5"/>
  <c r="P22" i="5"/>
  <c r="O22" i="5"/>
  <c r="N22" i="5"/>
  <c r="M22" i="5"/>
  <c r="L22" i="5"/>
  <c r="K22" i="5"/>
  <c r="J22" i="5"/>
  <c r="I22" i="5"/>
  <c r="H22" i="5"/>
  <c r="G22" i="5"/>
  <c r="F22" i="5"/>
  <c r="P21" i="5"/>
  <c r="O21" i="5"/>
  <c r="N21" i="5"/>
  <c r="M21" i="5"/>
  <c r="L21" i="5"/>
  <c r="K21" i="5"/>
  <c r="J21" i="5"/>
  <c r="I21" i="5"/>
  <c r="H21" i="5"/>
  <c r="G21" i="5"/>
  <c r="F21" i="5"/>
  <c r="P20" i="5"/>
  <c r="O20" i="5"/>
  <c r="N20" i="5"/>
  <c r="M20" i="5"/>
  <c r="L20" i="5"/>
  <c r="K20" i="5"/>
  <c r="J20" i="5"/>
  <c r="I20" i="5"/>
  <c r="H20" i="5"/>
  <c r="G20" i="5"/>
  <c r="F20" i="5"/>
  <c r="P19" i="5"/>
  <c r="O19" i="5"/>
  <c r="N19" i="5"/>
  <c r="M19" i="5"/>
  <c r="L19" i="5"/>
  <c r="K19" i="5"/>
  <c r="J19" i="5"/>
  <c r="I19" i="5"/>
  <c r="H19" i="5"/>
  <c r="G19" i="5"/>
  <c r="F19" i="5"/>
  <c r="P18" i="5"/>
  <c r="O18" i="5"/>
  <c r="N18" i="5"/>
  <c r="M18" i="5"/>
  <c r="L18" i="5"/>
  <c r="K18" i="5"/>
  <c r="J18" i="5"/>
  <c r="I18" i="5"/>
  <c r="H18" i="5"/>
  <c r="G18" i="5"/>
  <c r="F18" i="5"/>
  <c r="P17" i="5"/>
  <c r="O17" i="5"/>
  <c r="N17" i="5"/>
  <c r="M17" i="5"/>
  <c r="L17" i="5"/>
  <c r="K17" i="5"/>
  <c r="J17" i="5"/>
  <c r="I17" i="5"/>
  <c r="H17" i="5"/>
  <c r="G17" i="5"/>
  <c r="F17" i="5"/>
  <c r="P16" i="5"/>
  <c r="O16" i="5"/>
  <c r="N16" i="5"/>
  <c r="M16" i="5"/>
  <c r="L16" i="5"/>
  <c r="K16" i="5"/>
  <c r="J16" i="5"/>
  <c r="I16" i="5"/>
  <c r="H16" i="5"/>
  <c r="G16" i="5"/>
  <c r="F16" i="5"/>
  <c r="P15" i="5"/>
  <c r="O15" i="5"/>
  <c r="N15" i="5"/>
  <c r="M15" i="5"/>
  <c r="L15" i="5"/>
  <c r="K15" i="5"/>
  <c r="J15" i="5"/>
  <c r="I15" i="5"/>
  <c r="H15" i="5"/>
  <c r="G15" i="5"/>
  <c r="F15" i="5"/>
  <c r="P14" i="5"/>
  <c r="O14" i="5"/>
  <c r="N14" i="5"/>
  <c r="M14" i="5"/>
  <c r="L14" i="5"/>
  <c r="K14" i="5"/>
  <c r="J14" i="5"/>
  <c r="I14" i="5"/>
  <c r="H14" i="5"/>
  <c r="G14" i="5"/>
  <c r="F14" i="5"/>
  <c r="I12" i="4"/>
  <c r="I11" i="4"/>
  <c r="I10" i="4"/>
  <c r="I9" i="4"/>
  <c r="I8" i="4"/>
  <c r="I7" i="4"/>
  <c r="I6" i="4"/>
  <c r="I5" i="4"/>
  <c r="I4" i="4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H32" i="3"/>
  <c r="H31" i="3"/>
  <c r="H30" i="3"/>
  <c r="B30" i="3"/>
  <c r="H29" i="3"/>
  <c r="B29" i="3"/>
  <c r="H28" i="3"/>
  <c r="B28" i="3"/>
  <c r="H27" i="3"/>
  <c r="B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B13" i="3"/>
  <c r="H12" i="3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B12" i="3"/>
  <c r="H11" i="3"/>
  <c r="B11" i="3"/>
  <c r="H10" i="3"/>
  <c r="B10" i="3"/>
  <c r="H9" i="3"/>
  <c r="B9" i="3"/>
  <c r="H8" i="3"/>
  <c r="B8" i="3"/>
  <c r="H7" i="3"/>
  <c r="B7" i="3"/>
  <c r="H6" i="3"/>
  <c r="B6" i="3"/>
  <c r="F1" i="3"/>
  <c r="D1" i="3"/>
  <c r="AK49" i="2"/>
  <c r="P49" i="2"/>
  <c r="R49" i="2"/>
  <c r="Q49" i="2"/>
  <c r="AK48" i="2"/>
  <c r="P48" i="2"/>
  <c r="R48" i="2"/>
  <c r="Q48" i="2"/>
  <c r="AK47" i="2"/>
  <c r="P47" i="2"/>
  <c r="R47" i="2"/>
  <c r="Q47" i="2"/>
  <c r="AK46" i="2"/>
  <c r="P46" i="2"/>
  <c r="R46" i="2"/>
  <c r="Q46" i="2"/>
  <c r="AK45" i="2"/>
  <c r="P45" i="2"/>
  <c r="R45" i="2"/>
  <c r="Q45" i="2"/>
  <c r="AK44" i="2"/>
  <c r="P44" i="2"/>
  <c r="R44" i="2"/>
  <c r="Q44" i="2"/>
  <c r="AK43" i="2"/>
  <c r="P43" i="2"/>
  <c r="R43" i="2"/>
  <c r="Q43" i="2"/>
  <c r="AK42" i="2"/>
  <c r="P42" i="2"/>
  <c r="R42" i="2"/>
  <c r="Q42" i="2"/>
  <c r="AK41" i="2"/>
  <c r="P41" i="2"/>
  <c r="R41" i="2"/>
  <c r="Q41" i="2"/>
  <c r="AK40" i="2"/>
  <c r="P40" i="2"/>
  <c r="R40" i="2"/>
  <c r="Q40" i="2"/>
  <c r="AK39" i="2"/>
  <c r="P39" i="2"/>
  <c r="R39" i="2"/>
  <c r="Q39" i="2"/>
  <c r="AK38" i="2"/>
  <c r="P38" i="2"/>
  <c r="R38" i="2"/>
  <c r="Q38" i="2"/>
  <c r="AK37" i="2"/>
  <c r="P37" i="2"/>
  <c r="R37" i="2"/>
  <c r="Q37" i="2"/>
  <c r="AK36" i="2"/>
  <c r="P36" i="2"/>
  <c r="R36" i="2"/>
  <c r="Q36" i="2"/>
  <c r="AK35" i="2"/>
  <c r="P35" i="2"/>
  <c r="R35" i="2"/>
  <c r="Q35" i="2"/>
  <c r="AK34" i="2"/>
  <c r="P34" i="2"/>
  <c r="R34" i="2"/>
  <c r="Q34" i="2"/>
  <c r="AK33" i="2"/>
  <c r="P33" i="2"/>
  <c r="R33" i="2"/>
  <c r="Q33" i="2"/>
  <c r="AK32" i="2"/>
  <c r="P32" i="2"/>
  <c r="R32" i="2"/>
  <c r="Q32" i="2"/>
  <c r="AK31" i="2"/>
  <c r="P31" i="2"/>
  <c r="R31" i="2"/>
  <c r="Q31" i="2"/>
  <c r="AK30" i="2"/>
  <c r="P30" i="2"/>
  <c r="R30" i="2"/>
  <c r="Q30" i="2"/>
  <c r="AK29" i="2"/>
  <c r="P29" i="2"/>
  <c r="R29" i="2"/>
  <c r="Q29" i="2"/>
  <c r="AK28" i="2"/>
  <c r="P28" i="2"/>
  <c r="R28" i="2"/>
  <c r="Q28" i="2"/>
  <c r="AK27" i="2"/>
  <c r="P27" i="2"/>
  <c r="R27" i="2"/>
  <c r="Q27" i="2"/>
  <c r="AK26" i="2"/>
  <c r="P26" i="2"/>
  <c r="R26" i="2"/>
  <c r="Q26" i="2"/>
  <c r="AK25" i="2"/>
  <c r="P25" i="2"/>
  <c r="R25" i="2"/>
  <c r="Q25" i="2"/>
  <c r="AK24" i="2"/>
  <c r="P24" i="2"/>
  <c r="R24" i="2"/>
  <c r="Q24" i="2"/>
  <c r="AK23" i="2"/>
  <c r="P23" i="2"/>
  <c r="R23" i="2"/>
  <c r="Q23" i="2"/>
  <c r="AK22" i="2"/>
  <c r="P22" i="2"/>
  <c r="R22" i="2"/>
  <c r="Q22" i="2"/>
  <c r="AK21" i="2"/>
  <c r="P21" i="2"/>
  <c r="R21" i="2"/>
  <c r="Q21" i="2"/>
  <c r="AK20" i="2"/>
  <c r="P20" i="2"/>
  <c r="R20" i="2"/>
  <c r="Q20" i="2"/>
  <c r="AK19" i="2"/>
  <c r="P19" i="2"/>
  <c r="R19" i="2"/>
  <c r="Q19" i="2"/>
  <c r="AK18" i="2"/>
  <c r="P18" i="2"/>
  <c r="R18" i="2"/>
  <c r="Q18" i="2"/>
  <c r="AK17" i="2"/>
  <c r="P17" i="2"/>
  <c r="R17" i="2"/>
  <c r="Q17" i="2"/>
  <c r="AK16" i="2"/>
  <c r="P16" i="2"/>
  <c r="R16" i="2"/>
  <c r="Q16" i="2"/>
  <c r="AK15" i="2"/>
  <c r="P15" i="2"/>
  <c r="R15" i="2"/>
  <c r="Q15" i="2"/>
  <c r="AK14" i="2"/>
  <c r="P14" i="2"/>
  <c r="R14" i="2"/>
  <c r="Q14" i="2"/>
  <c r="AK13" i="2"/>
  <c r="P13" i="2"/>
  <c r="R13" i="2"/>
  <c r="Q13" i="2"/>
  <c r="AK12" i="2"/>
  <c r="P12" i="2"/>
  <c r="R12" i="2"/>
  <c r="Q12" i="2"/>
  <c r="AK11" i="2"/>
  <c r="P11" i="2"/>
  <c r="R11" i="2"/>
  <c r="Q11" i="2"/>
  <c r="AK10" i="2"/>
  <c r="P10" i="2"/>
  <c r="R10" i="2"/>
  <c r="Q10" i="2"/>
  <c r="AK9" i="2"/>
  <c r="P9" i="2"/>
  <c r="R9" i="2"/>
  <c r="Q9" i="2"/>
  <c r="AK8" i="2"/>
  <c r="P8" i="2"/>
  <c r="R8" i="2"/>
  <c r="Q8" i="2"/>
  <c r="AK7" i="2"/>
  <c r="P7" i="2"/>
  <c r="R7" i="2"/>
  <c r="Q7" i="2"/>
  <c r="AK6" i="2"/>
  <c r="P6" i="2"/>
  <c r="R6" i="2"/>
  <c r="Q6" i="2"/>
  <c r="AK5" i="2"/>
  <c r="P5" i="2"/>
</calcChain>
</file>

<file path=xl/sharedStrings.xml><?xml version="1.0" encoding="utf-8"?>
<sst xmlns="http://schemas.openxmlformats.org/spreadsheetml/2006/main" count="4680" uniqueCount="334">
  <si>
    <t>Formaliser le suivi des élèves de ma classe</t>
  </si>
  <si>
    <t xml:space="preserve">Cet outil permet dans un premier temps d'adapter les stratégies pédagogiques au groupe classe et, dans un second temps,de trouver des réponses spécifiques aux élèves fragiles et à besoins particuliers.                                                                                                         Dès qu'un élève présente des fragilités, un onglet de suivi sera ouvert pour lui et le PPRE sera mis en oeuvre. </t>
  </si>
  <si>
    <t>1/ Renseigner l'onglet "Entrée des observations" pour chacun de vos élèves.</t>
  </si>
  <si>
    <t>2/ Consulter le "récapitulatif classe". Vous pourrez l'éditer en pdf pour le transmettre.</t>
  </si>
  <si>
    <t>3/ Pour chacun des élèves fragiles, éditer une fiche "Suivi élève"</t>
  </si>
  <si>
    <t>4/ Réajustez vos observations en cours d'année.</t>
  </si>
  <si>
    <t>Dans ce fichier, vous trouverez différentes cellules dans lesquelles une action est requise :</t>
  </si>
  <si>
    <t>=&gt; Cellule à renseigner d'un "X" ou à laisser vide dans l'onglet "Entrée des observations"</t>
  </si>
  <si>
    <t>=&gt; Cellule à renseigner</t>
  </si>
  <si>
    <t>=&gt;</t>
  </si>
  <si>
    <t>Où trouver les observables utilisés pour l'ENGAGEMENT ? (partie violette de l'onglet "entrée des observations")</t>
  </si>
  <si>
    <t>L’ensemble des ressources sont accesibles à partir de la page : https://backend.etreprof.fr/files/Enjeu_Raccrochage/cartes_eleves_6_profils_eleves_desengages.pdf</t>
  </si>
  <si>
    <t>Je souhaite être guidé pour trouver des idées à mettre en place en classe pour aider les élèves à s'engager :</t>
  </si>
  <si>
    <t>Découvrir le tableau des stratégies</t>
  </si>
  <si>
    <t>Date :</t>
  </si>
  <si>
    <t>Nom:</t>
  </si>
  <si>
    <t>A compléter en fin d'année uniquement</t>
  </si>
  <si>
    <t>Fragilités ?</t>
  </si>
  <si>
    <t>Placer un "X" dans la case lorsqu'il s'agit d'une fragilité pour l'élève</t>
  </si>
  <si>
    <t>- Pense qu'Apprendre consiste à "bien écouter le maître" et "faire ce qui est demandé"
- Est centré sur la recherche de la bonne réponse sans comprendre le raisonnement qui l'y conduit (cherche à "sauver les apparences" pour être reconnu)
- Reste centré sur le faire davantage que sur l'apprendre                                                                                                                                                                                                           ...</t>
  </si>
  <si>
    <t>- n'aime pas l'école
- Absence de motivation et de plaisir pour les activités scolaires
- Absence de ou faible curiosité
- Investissement scolaire réduit (même si les résultats sont bons)</t>
  </si>
  <si>
    <t>- ennui ; 
- agitation ;
- comportements perturbateurs ; 
- désinvolture ;  
- problèmes d'indisciplines ; 
- cherche à contourner les consignes de travail données …</t>
  </si>
  <si>
    <t>- "je ne sais pas le faire" 
- "c'est trop difficile pour moi"</t>
  </si>
  <si>
    <t>Écrire lui est coûteux. Le geste graphique est difficile, l'écriture peu lisible. 
L'élocution est compliquée
Il entend ou il perçoit difficilement.</t>
  </si>
  <si>
    <t>il est globalement performant et en réussite</t>
  </si>
  <si>
    <t>engagé, motivé, prend plaisir, se montre curieux</t>
  </si>
  <si>
    <t>Je crois que cet élève poursuivra sa scolarité sans embûches l'année prochaine.</t>
  </si>
  <si>
    <t>Je crois que cet élève pourrait éprouver certaines difficultés dans un avenir proche. Les différentes stratégies mises en place en classe pour aider les élèves lui permettront de continuer à progresser.</t>
  </si>
  <si>
    <t>Je crains que cet élève pourrait éprouver des difficultés assez importantes dans un avenir proche. Une vigilance importante est nécessaire. Un programme personnalisé d'aides sera sans doute utile.</t>
  </si>
  <si>
    <t xml:space="preserve">Je crains des difficultés très importantes pour la suite de son parcours scolaire (année prochaine).
</t>
  </si>
  <si>
    <t>D1.1 –  Lire et comprendre l’écrit</t>
  </si>
  <si>
    <t>Exploiter les ressources de la langue Réfléchir sur le système linguistique</t>
  </si>
  <si>
    <t>Écrire</t>
  </si>
  <si>
    <t>D1.2 – Maîtrise de l'oral</t>
  </si>
  <si>
    <t>D2 – Mettre en place des stratégies pour comprendre et apprendre</t>
  </si>
  <si>
    <t>D1.3 – Utiliser les nombres</t>
  </si>
  <si>
    <t>D4 – Mener une démarche scientifique, résoudre un problème</t>
  </si>
  <si>
    <t>Autonomie et Initiative</t>
  </si>
  <si>
    <t>C'est un élève qui …</t>
  </si>
  <si>
    <r>
      <rPr>
        <b/>
        <sz val="11"/>
        <color rgb="FFFFFFFF"/>
        <rFont val="Assistant"/>
      </rPr>
      <t xml:space="preserve">a des difficultés </t>
    </r>
    <r>
      <rPr>
        <b/>
        <sz val="9"/>
        <color rgb="FFFFFFFF"/>
        <rFont val="Assistant"/>
      </rPr>
      <t xml:space="preserve">d’apprentissage
</t>
    </r>
  </si>
  <si>
    <t xml:space="preserve">a des résultats scolaires très faibles
</t>
  </si>
  <si>
    <t>vit des malentendus sur le sens de l'école</t>
  </si>
  <si>
    <t>apparaît désengagé.e sur le plan émotionnel</t>
  </si>
  <si>
    <t>a des comportements en décalage avec la norme scolaire</t>
  </si>
  <si>
    <t>ne persévère pas face à la difficulté ou refuse celle-ci</t>
  </si>
  <si>
    <t>rencontre des difficultés dans le domaine sensori-moteur</t>
  </si>
  <si>
    <t>réussit</t>
  </si>
  <si>
    <r>
      <rPr>
        <b/>
        <sz val="9"/>
        <color rgb="FFFFFFFF"/>
        <rFont val="Assistant"/>
      </rPr>
      <t>s'épanouit</t>
    </r>
    <r>
      <rPr>
        <b/>
        <sz val="11"/>
        <color rgb="FFFFFFFF"/>
        <rFont val="Assistant"/>
      </rPr>
      <t xml:space="preserve"> à l'école</t>
    </r>
  </si>
  <si>
    <t>Sans embûches</t>
  </si>
  <si>
    <t>Certaines difficultés</t>
  </si>
  <si>
    <t>Des difficultés assez importantes</t>
  </si>
  <si>
    <t>Des difficultés très importantes</t>
  </si>
  <si>
    <t>Lecture/
déchiffrage</t>
  </si>
  <si>
    <t>fluidité de lecture
 (score fluence)</t>
  </si>
  <si>
    <t>comprendre les textes lus</t>
  </si>
  <si>
    <r>
      <rPr>
        <sz val="10"/>
        <color rgb="FF000000"/>
        <rFont val="Gill Sans"/>
      </rPr>
      <t xml:space="preserve">Encodage / Savoir </t>
    </r>
    <r>
      <rPr>
        <sz val="8"/>
        <color rgb="FF000000"/>
        <rFont val="Gill Sans"/>
      </rPr>
      <t>orthographique</t>
    </r>
  </si>
  <si>
    <t>comprendre le langage oral</t>
  </si>
  <si>
    <t>D1.1 – S’exprimer à l’oral</t>
  </si>
  <si>
    <t>L'attention</t>
  </si>
  <si>
    <t>La mémorisation</t>
  </si>
  <si>
    <t>La capacité à coopérer</t>
  </si>
  <si>
    <t>Le fonctionnement cognitif (réalise des déductions à partir d'une situation/ pose des questions/ accède aux contenus de son âge)</t>
  </si>
  <si>
    <t>Construction     / connaissance des nombres</t>
  </si>
  <si>
    <t>Calculer</t>
  </si>
  <si>
    <t>Résoudre un problème</t>
  </si>
  <si>
    <t>Faire des choix ;
Formuler un avis;
Prendre des initiatives pour accomplir la tâche</t>
  </si>
  <si>
    <t>Autonomie dans les actes de la vie quotidienne</t>
  </si>
  <si>
    <t>Autonomie  dans ses déplacements</t>
  </si>
  <si>
    <t>Autonomie dans la gestion de son matériel scolaire</t>
  </si>
  <si>
    <t>Elève-1</t>
  </si>
  <si>
    <t>Elève-2</t>
  </si>
  <si>
    <t>Elève-3</t>
  </si>
  <si>
    <t>Elève-4</t>
  </si>
  <si>
    <t>Elève-5</t>
  </si>
  <si>
    <t>Elève-6</t>
  </si>
  <si>
    <t>Elève-7</t>
  </si>
  <si>
    <t>Elève-8</t>
  </si>
  <si>
    <t>Elève-9</t>
  </si>
  <si>
    <t>Elève-10</t>
  </si>
  <si>
    <t>Elève-11</t>
  </si>
  <si>
    <t>Elève-12</t>
  </si>
  <si>
    <t>Elève-13</t>
  </si>
  <si>
    <t>Elève-14</t>
  </si>
  <si>
    <t>Elève-15</t>
  </si>
  <si>
    <t>Elève-16</t>
  </si>
  <si>
    <t>Elève-17</t>
  </si>
  <si>
    <t>Elève-18</t>
  </si>
  <si>
    <t>Elève-19</t>
  </si>
  <si>
    <t>Elève-20</t>
  </si>
  <si>
    <t>Elève-21</t>
  </si>
  <si>
    <t>Elève-22</t>
  </si>
  <si>
    <t>Elève-23</t>
  </si>
  <si>
    <t>Elève-24</t>
  </si>
  <si>
    <t>Elève-25</t>
  </si>
  <si>
    <t>Elève-26</t>
  </si>
  <si>
    <t>Elève-27</t>
  </si>
  <si>
    <t>Elève-28</t>
  </si>
  <si>
    <t>Elève-29</t>
  </si>
  <si>
    <t>Elève-30</t>
  </si>
  <si>
    <t>Elève-31</t>
  </si>
  <si>
    <t>Elève-32</t>
  </si>
  <si>
    <t>Elève-33</t>
  </si>
  <si>
    <t>Elève-34</t>
  </si>
  <si>
    <t>Elève-35</t>
  </si>
  <si>
    <t>Elève-36</t>
  </si>
  <si>
    <t>Elève-37</t>
  </si>
  <si>
    <t>Elève-38</t>
  </si>
  <si>
    <t>Elève-39</t>
  </si>
  <si>
    <t>Elève-40</t>
  </si>
  <si>
    <t>Elève-41</t>
  </si>
  <si>
    <t>Elève-42</t>
  </si>
  <si>
    <t>Elève-43</t>
  </si>
  <si>
    <t>Elève-44</t>
  </si>
  <si>
    <t>Elève-45</t>
  </si>
  <si>
    <t>L'engagement des élèves de ma classe</t>
  </si>
  <si>
    <t>Nombre d’élèves qui :</t>
  </si>
  <si>
    <t>ont des difficultés d’apprentissage</t>
  </si>
  <si>
    <t>ont des résultats scolaires très faibles</t>
  </si>
  <si>
    <t xml:space="preserve">vivent des malentendus sur le sens de l'école </t>
  </si>
  <si>
    <t xml:space="preserve">présentent un désengagement émotionnel </t>
  </si>
  <si>
    <t xml:space="preserve">ont des comportements en décalage avec la norme scolaire </t>
  </si>
  <si>
    <t>ne persévèrent pas face à la difficulté</t>
  </si>
  <si>
    <t>présentent au moins 3 des caractéristiques précédentes</t>
  </si>
  <si>
    <t>s'épanouissent à l'école</t>
  </si>
  <si>
    <t>La suite du parcours …</t>
  </si>
  <si>
    <t>Nombre d’élèves pour lesquels j'envisage :</t>
  </si>
  <si>
    <t>une suite de parcours sans embûches</t>
  </si>
  <si>
    <t xml:space="preserve">certaines difficultés ordinaires </t>
  </si>
  <si>
    <t>des difficultés assez importantes dans la suite de la scolarité</t>
  </si>
  <si>
    <t>des difficultés très importantes pour la suite de son parcours scolaire.</t>
  </si>
  <si>
    <t>Les apprentissages à consolider</t>
  </si>
  <si>
    <t>Parmi les élèves qui pourraient rencontrer des difficultés assez ou très importantes, quelles sont les fragilités les plus fréquentes dans la classe :</t>
  </si>
  <si>
    <t>Lecture / déchiffrache / fluence</t>
  </si>
  <si>
    <t>Comprendre les textes lus</t>
  </si>
  <si>
    <t>Encodage / Savoir orthographique</t>
  </si>
  <si>
    <t>S’exprimer à l’oral</t>
  </si>
  <si>
    <t>Le fonctionnement cognitif</t>
  </si>
  <si>
    <t>Construction/connaissance des nombres</t>
  </si>
  <si>
    <t>Mener une démarche scientifique, résoudre un problème</t>
  </si>
  <si>
    <t xml:space="preserve">La grille d'observation du désengagement vous a permis de mettre en évidence les problématiques d'engagement les plus saillantes chez vos élèves.
Utilisez le tableau de correspondance ci-dessous pour sélectionner  les stratégies les plus adaptées à votre classe. </t>
  </si>
  <si>
    <t>Je souhaite être guidé pour trouver des idées à mettre en place en classe et</t>
  </si>
  <si>
    <t>des stratégies pédagogiques efficaces.</t>
  </si>
  <si>
    <t xml:space="preserve">
Difficultés d’apprentissage</t>
  </si>
  <si>
    <t xml:space="preserve">
Résultats scolaires très faibles</t>
  </si>
  <si>
    <t xml:space="preserve">
Malentendus sur le sens de l'école</t>
  </si>
  <si>
    <t xml:space="preserve">
Désengagement émotionnel</t>
  </si>
  <si>
    <t>Comportements en décalage avec la norme scolaire</t>
  </si>
  <si>
    <t xml:space="preserve">
Manque de persévérance</t>
  </si>
  <si>
    <r>
      <rPr>
        <b/>
        <sz val="10"/>
        <color rgb="FFFFFFFF"/>
        <rFont val="Arial"/>
      </rPr>
      <t xml:space="preserve">Responsabiliser mes élèves
</t>
    </r>
    <r>
      <rPr>
        <sz val="10"/>
        <color rgb="FFFFFF00"/>
        <rFont val="Arial"/>
      </rPr>
      <t>#Autonomie</t>
    </r>
  </si>
  <si>
    <t>x</t>
  </si>
  <si>
    <r>
      <rPr>
        <b/>
        <sz val="10"/>
        <color rgb="FFFFFFFF"/>
        <rFont val="Arial"/>
      </rPr>
      <t xml:space="preserve">Apprendre à mes élèves à apprendre
</t>
    </r>
    <r>
      <rPr>
        <sz val="10"/>
        <color rgb="FFFFFF00"/>
        <rFont val="Arial"/>
      </rPr>
      <t>#métacognition</t>
    </r>
    <r>
      <rPr>
        <sz val="10"/>
        <color rgb="FFFFFFFF"/>
        <rFont val="Arial"/>
      </rPr>
      <t xml:space="preserve"> et </t>
    </r>
    <r>
      <rPr>
        <sz val="10"/>
        <color rgb="FFFFFF00"/>
        <rFont val="Arial"/>
      </rPr>
      <t>#confiance en soi</t>
    </r>
  </si>
  <si>
    <r>
      <rPr>
        <b/>
        <sz val="10"/>
        <color rgb="FFFFFFFF"/>
        <rFont val="Arial"/>
      </rPr>
      <t xml:space="preserve">Favoriser l'entrée de tous mes élèves dans les activités
</t>
    </r>
    <r>
      <rPr>
        <sz val="10"/>
        <color rgb="FFFFFF00"/>
        <rFont val="Arial"/>
      </rPr>
      <t>#Motivation</t>
    </r>
  </si>
  <si>
    <r>
      <rPr>
        <b/>
        <sz val="10"/>
        <color rgb="FFFFFFFF"/>
        <rFont val="Arial"/>
      </rPr>
      <t xml:space="preserve">Répondre à la diversité des besoins
</t>
    </r>
    <r>
      <rPr>
        <sz val="10"/>
        <color rgb="FFFFFF00"/>
        <rFont val="Arial"/>
      </rPr>
      <t>#Différenciation</t>
    </r>
  </si>
  <si>
    <r>
      <rPr>
        <b/>
        <sz val="10"/>
        <color rgb="FFFFFFFF"/>
        <rFont val="Arial"/>
      </rPr>
      <t xml:space="preserve">Enseigner de manière explicite
</t>
    </r>
    <r>
      <rPr>
        <sz val="10"/>
        <color rgb="FFFFFF00"/>
        <rFont val="Arial"/>
      </rPr>
      <t>#Malentendus socio-cognitifs</t>
    </r>
  </si>
  <si>
    <r>
      <rPr>
        <b/>
        <sz val="10"/>
        <color rgb="FFFFFFFF"/>
        <rFont val="Arial"/>
      </rPr>
      <t xml:space="preserve">Faire travailler mes élèves en groupes
</t>
    </r>
    <r>
      <rPr>
        <sz val="10"/>
        <color rgb="FFFFFF00"/>
        <rFont val="Arial"/>
      </rPr>
      <t>#Collaboration</t>
    </r>
  </si>
  <si>
    <r>
      <rPr>
        <b/>
        <sz val="10"/>
        <color rgb="FFFFFFFF"/>
        <rFont val="Arial"/>
      </rPr>
      <t xml:space="preserve">Evaluer les progrès et fournir un feedback positif
</t>
    </r>
    <r>
      <rPr>
        <sz val="10"/>
        <color rgb="FFFFFF00"/>
        <rFont val="Arial"/>
      </rPr>
      <t>#Croyances sur la réussite</t>
    </r>
  </si>
  <si>
    <t>X</t>
  </si>
  <si>
    <r>
      <rPr>
        <b/>
        <sz val="10"/>
        <color rgb="FFFFFFFF"/>
        <rFont val="Arial"/>
      </rPr>
      <t xml:space="preserve">Développer la mentalité de croissance
</t>
    </r>
    <r>
      <rPr>
        <sz val="10"/>
        <color rgb="FFFFFF00"/>
        <rFont val="Arial"/>
      </rPr>
      <t>#Croyances sur la réussite</t>
    </r>
  </si>
  <si>
    <t>Pour la passerelle de fin d'année</t>
  </si>
  <si>
    <t xml:space="preserve">Circonscription de </t>
  </si>
  <si>
    <t>…</t>
  </si>
  <si>
    <t>FICHE PROFIL DE CLASSE</t>
  </si>
  <si>
    <t xml:space="preserve">Année scolaire : </t>
  </si>
  <si>
    <t>École :</t>
  </si>
  <si>
    <t>Nom du directeur (trice) :</t>
  </si>
  <si>
    <t xml:space="preserve">*  score fluence MCLM </t>
  </si>
  <si>
    <t>Commune :</t>
  </si>
  <si>
    <t>Nom de l’enseignant(e) :</t>
  </si>
  <si>
    <t>Niveau :</t>
  </si>
  <si>
    <r>
      <rPr>
        <sz val="9"/>
        <color rgb="FFA6A6A6"/>
        <rFont val="Calibri"/>
        <family val="2"/>
      </rPr>
      <t xml:space="preserve">Pour aller à la ligne dans les cases : </t>
    </r>
    <r>
      <rPr>
        <sz val="9"/>
        <color rgb="FFA6A6A6"/>
        <rFont val="Papyrus Condensed"/>
      </rPr>
      <t>Mac</t>
    </r>
    <r>
      <rPr>
        <sz val="9"/>
        <color rgb="FFA6A6A6"/>
        <rFont val="Calibri"/>
        <family val="2"/>
      </rPr>
      <t xml:space="preserve"> : ctrl + alt + </t>
    </r>
    <r>
      <rPr>
        <sz val="9"/>
        <color rgb="FFA6A6A6"/>
        <rFont val="Lucida Grande"/>
      </rPr>
      <t xml:space="preserve">↵  //  </t>
    </r>
    <r>
      <rPr>
        <sz val="9"/>
        <color rgb="FFA6A6A6"/>
        <rFont val="Calibri"/>
        <family val="2"/>
      </rPr>
      <t xml:space="preserve">PC : alt + </t>
    </r>
    <r>
      <rPr>
        <sz val="9"/>
        <color rgb="FFA6A6A6"/>
        <rFont val="Lucida Grande"/>
      </rPr>
      <t>↵</t>
    </r>
  </si>
  <si>
    <t>Sexe</t>
  </si>
  <si>
    <t>NOM</t>
  </si>
  <si>
    <t>Date de naissance</t>
  </si>
  <si>
    <r>
      <rPr>
        <b/>
        <sz val="8"/>
        <color rgb="FFFFFFFF"/>
        <rFont val="Calibri"/>
        <family val="2"/>
      </rPr>
      <t xml:space="preserve">Parcours </t>
    </r>
    <r>
      <rPr>
        <sz val="8"/>
        <color rgb="FFFFFFFF"/>
        <rFont val="Calibri"/>
        <family val="2"/>
      </rPr>
      <t>(-1, N, +1)</t>
    </r>
  </si>
  <si>
    <t>Fragilité dans les apprentissages</t>
  </si>
  <si>
    <t>PAI</t>
  </si>
  <si>
    <t>PAP</t>
  </si>
  <si>
    <t>PPS</t>
  </si>
  <si>
    <r>
      <rPr>
        <b/>
        <sz val="11"/>
        <color rgb="FF000000"/>
        <rFont val="Calibri"/>
        <family val="2"/>
      </rPr>
      <t xml:space="preserve">PPRE </t>
    </r>
    <r>
      <rPr>
        <b/>
        <sz val="9"/>
        <color rgb="FF000000"/>
        <rFont val="Calibri"/>
        <family val="2"/>
      </rPr>
      <t>passerelle</t>
    </r>
  </si>
  <si>
    <t>Suivi extérieur</t>
  </si>
  <si>
    <r>
      <rPr>
        <b/>
        <sz val="12"/>
        <color rgb="FF000000"/>
        <rFont val="Calibri"/>
        <family val="2"/>
      </rPr>
      <t>1 </t>
    </r>
    <r>
      <rPr>
        <sz val="12"/>
        <color rgb="FF000000"/>
        <rFont val="Calibri"/>
        <family val="2"/>
      </rPr>
      <t xml:space="preserve">: pas de besoins identifiés
</t>
    </r>
    <r>
      <rPr>
        <b/>
        <sz val="12"/>
        <color rgb="FF000000"/>
        <rFont val="Calibri"/>
        <family val="2"/>
      </rPr>
      <t>2</t>
    </r>
    <r>
      <rPr>
        <sz val="12"/>
        <color rgb="FF000000"/>
        <rFont val="Calibri"/>
        <family val="2"/>
      </rPr>
      <t xml:space="preserve">  : quelques besoins identifiés
</t>
    </r>
    <r>
      <rPr>
        <b/>
        <sz val="12"/>
        <color rgb="FF000000"/>
        <rFont val="Calibri"/>
        <family val="2"/>
      </rPr>
      <t>3</t>
    </r>
    <r>
      <rPr>
        <sz val="12"/>
        <color rgb="FF000000"/>
        <rFont val="Calibri"/>
        <family val="2"/>
      </rPr>
      <t> : beaucoup de besoins identifiés</t>
    </r>
  </si>
  <si>
    <t>Commentaires</t>
  </si>
  <si>
    <t>D1.1 – Lire et comprendre l’écrit</t>
  </si>
  <si>
    <t>D1.2 – S’exprimer à l’oral</t>
  </si>
  <si>
    <t>D1.3 – Langages mathématiques</t>
  </si>
  <si>
    <t>Autonomie et initiative</t>
  </si>
  <si>
    <t>orthophonie</t>
  </si>
  <si>
    <t>psychomotricité/ergothérapie</t>
  </si>
  <si>
    <t>CMP</t>
  </si>
  <si>
    <t>suivi social</t>
  </si>
  <si>
    <t>Autre (à préciser)</t>
  </si>
  <si>
    <t>Français</t>
  </si>
  <si>
    <t>Maths</t>
  </si>
  <si>
    <t>Non</t>
  </si>
  <si>
    <t>Oui</t>
  </si>
  <si>
    <t>Observations éventuelles (élèves à séparer, à regrouper, situations particulières…) :</t>
  </si>
  <si>
    <t>Date :</t>
  </si>
  <si>
    <t>Qui est mon élève ?</t>
  </si>
  <si>
    <r>
      <rPr>
        <sz val="9"/>
        <color rgb="FF808080"/>
        <rFont val="Arial"/>
      </rPr>
      <t xml:space="preserve">Pour aller à la ligne dans les cases :
Mac : ctrl + alt + </t>
    </r>
    <r>
      <rPr>
        <sz val="9"/>
        <color rgb="FF808080"/>
        <rFont val="Lucida Grande"/>
      </rPr>
      <t>↵
PC</t>
    </r>
    <r>
      <rPr>
        <sz val="9"/>
        <color rgb="FF808080"/>
        <rFont val="Arial"/>
      </rPr>
      <t xml:space="preserve"> : alt + </t>
    </r>
    <r>
      <rPr>
        <sz val="9"/>
        <color rgb="FF808080"/>
        <rFont val="Lucida Grande"/>
      </rPr>
      <t>↵</t>
    </r>
  </si>
  <si>
    <t xml:space="preserve">Choisir le nom de l'élève dans la liste déroulante =&gt; </t>
  </si>
  <si>
    <t xml:space="preserve">est en classe de </t>
  </si>
  <si>
    <t>Informations à connaître pour répondre aux besoins de l'élève :</t>
  </si>
  <si>
    <t>Son domaine de prédilection</t>
  </si>
  <si>
    <t>Les progrès les plus importants durant l'année</t>
  </si>
  <si>
    <t>Les compétences qui le caractérisent le plus</t>
  </si>
  <si>
    <t>autonomie</t>
  </si>
  <si>
    <t>créativité</t>
  </si>
  <si>
    <t>rigueur</t>
  </si>
  <si>
    <t>capacité à coopérer</t>
  </si>
  <si>
    <t>Ce qui le met en réussite</t>
  </si>
  <si>
    <t>engagement</t>
  </si>
  <si>
    <t>curiosité</t>
  </si>
  <si>
    <t>capacité à communiquer</t>
  </si>
  <si>
    <t>prise de décision</t>
  </si>
  <si>
    <t>esprit d'équipe</t>
  </si>
  <si>
    <t>gestion du stress</t>
  </si>
  <si>
    <t>dynamisme</t>
  </si>
  <si>
    <t>empathie</t>
  </si>
  <si>
    <t>Autres :</t>
  </si>
  <si>
    <r>
      <rPr>
        <sz val="20"/>
        <color rgb="FF00B0F0"/>
        <rFont val="Arial"/>
      </rPr>
      <t>est un élève qui</t>
    </r>
    <r>
      <rPr>
        <sz val="10"/>
        <color rgb="FF000000"/>
        <rFont val="Arial"/>
      </rPr>
      <t xml:space="preserve"> </t>
    </r>
  </si>
  <si>
    <t>Plusieurs cases possibles</t>
  </si>
  <si>
    <t>"x"</t>
  </si>
  <si>
    <t>rencontre des difficultés dans le domaine sensori moteur</t>
  </si>
  <si>
    <t>Écrire lui est coûteux - Le geste graphique est difficile, l'écriture peu lisible. 
L'élocution est compliquée.
Il entend ou il perçoit difficilement.</t>
  </si>
  <si>
    <t>- Pense qu'Apprendre consiste à "bien écouter le maître" et "faire ce qui est demandé"
- Rapport binaire au savoir ("je sais"/"je ne sais pas")
- Est centré sur la recherche de la bonne réponse sans comprendre le raisonnement qui l'y conduit (cherche à "sauver les apparences" pour être reconnu)
- Reste centré sur le faire davantage que sur l'apprendre                                                                                                                                                                                                           - Est perdu face à un nouvel exercice qui demande des compétences pourtant travaillées en classe.</t>
  </si>
  <si>
    <t>- n'aime pas l'école
- Absence de motivation et de plaisir pour les activités scolaires
- Absence de ou faible curiosité
- Regard négatif sur les tâches scolaires
- Investissement scolaire réduit (même si les résultats sont bons)</t>
  </si>
  <si>
    <t>- ennui ; - agitation ; - comportements perturbateurs ; - désinvolture ; - insolence ; - problèmes d'indisciplines ; - cherche à contourner les consignes de travail données …</t>
  </si>
  <si>
    <t>a des difficultés d’apprentissage</t>
  </si>
  <si>
    <r>
      <rPr>
        <sz val="10"/>
        <color rgb="FFFFFFFF"/>
        <rFont val="Arial"/>
      </rPr>
      <t xml:space="preserve">Il rencontre des difficultés d'apprentissages persistantes. 
</t>
    </r>
    <r>
      <rPr>
        <i/>
        <u/>
        <sz val="9"/>
        <color rgb="FFFFFFFF"/>
        <rFont val="Arial"/>
      </rPr>
      <t>Ex. :</t>
    </r>
    <r>
      <rPr>
        <i/>
        <sz val="9"/>
        <color rgb="FFFFFFFF"/>
        <rFont val="Arial"/>
      </rPr>
      <t xml:space="preserve"> il n'arrive pas à apprendre à lire</t>
    </r>
  </si>
  <si>
    <t>a des résultats scolaires très faibles</t>
  </si>
  <si>
    <r>
      <rPr>
        <sz val="9"/>
        <color rgb="FFFFFFFF"/>
        <rFont val="Arial"/>
      </rPr>
      <t xml:space="preserve">Il a des résultats faibles. Il essaie. Il a de la bonne volonté et du courage (qui peuvent s'estomper)
</t>
    </r>
    <r>
      <rPr>
        <i/>
        <u/>
        <sz val="9"/>
        <color rgb="FFFFFFFF"/>
        <rFont val="Arial"/>
      </rPr>
      <t>Ex.</t>
    </r>
    <r>
      <rPr>
        <i/>
        <sz val="9"/>
        <color rgb="FFFFFFFF"/>
        <rFont val="Arial"/>
      </rPr>
      <t xml:space="preserve"> : il apprend à lire mais en progressant très lentement</t>
    </r>
  </si>
  <si>
    <t>Fragilité dans les apprentissages ?</t>
  </si>
  <si>
    <t>D1.2 – Maîtrise de l’oral</t>
  </si>
  <si>
    <t>D1.1 – Ecrire</t>
  </si>
  <si>
    <t>Voir le détail du positionnement</t>
  </si>
  <si>
    <t>Fluence</t>
  </si>
  <si>
    <t></t>
  </si>
  <si>
    <t>Je m'aide de CAP école Inclusive</t>
  </si>
  <si>
    <t>ou</t>
  </si>
  <si>
    <t>Je consulte le DIB pour trouver les réponses adaptées pour le :</t>
  </si>
  <si>
    <t>Cycle 1</t>
  </si>
  <si>
    <t>Cycle 2 et 3</t>
  </si>
  <si>
    <t xml:space="preserve">Programme Personnalisé de Réussite Éducative de </t>
  </si>
  <si>
    <t>Les engagements de l'École</t>
  </si>
  <si>
    <t>Les OBJECTIFS prioritaires pour l'aider à réussir la poursuite de sa scolarité</t>
  </si>
  <si>
    <t>Les aides programmées pour aider l'élève en classe</t>
  </si>
  <si>
    <t>Période de mise en place des aides</t>
  </si>
  <si>
    <t>Bilan de l'effet des aides mises en place</t>
  </si>
  <si>
    <t>Objectifs mesurables et évaluables en fin de période (SMART)</t>
  </si>
  <si>
    <r>
      <rPr>
        <sz val="9"/>
        <color rgb="FFA6A6A6"/>
        <rFont val="Arial"/>
      </rPr>
      <t xml:space="preserve">Stratégies/démarche pédagogiques - outils - adaptations  
Cf les propositions du </t>
    </r>
    <r>
      <rPr>
        <b/>
        <sz val="9"/>
        <color rgb="FFA6A6A6"/>
        <rFont val="Arial"/>
      </rPr>
      <t>DIB</t>
    </r>
  </si>
  <si>
    <t>du … au …</t>
  </si>
  <si>
    <t>L'action engagée a t'elle eu un effet ? L'objectif fixé est-il atteint ? ...</t>
  </si>
  <si>
    <t>Suivi(s) extérieur(s) envisagés(s)</t>
  </si>
  <si>
    <t>Aides au niveau de l'école / du collège</t>
  </si>
  <si>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 Orthophonie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 Ergothérapie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 CMP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 Suivi médical   </t>
    </r>
  </si>
  <si>
    <t xml:space="preserve"> Autre : </t>
  </si>
  <si>
    <r>
      <rPr>
        <sz val="10"/>
        <color rgb="FF000000"/>
        <rFont val="Arial"/>
      </rPr>
      <t xml:space="preserve"> </t>
    </r>
    <r>
      <rPr>
        <sz val="10"/>
        <color rgb="FF000000"/>
        <rFont val="ＭＳ ゴシック"/>
      </rPr>
      <t xml:space="preserve">☐ </t>
    </r>
    <r>
      <rPr>
        <sz val="10"/>
        <color rgb="FF000000"/>
        <rFont val="Arial"/>
      </rPr>
      <t xml:space="preserve">APC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Stage de Réussite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</rPr>
      <t xml:space="preserve">PAI  </t>
    </r>
  </si>
  <si>
    <t>Les engagements de l'élève et de sa famille</t>
  </si>
  <si>
    <t>Bilan du PPRE</t>
  </si>
  <si>
    <t>date :</t>
  </si>
  <si>
    <t>Arrêt du PPRE :</t>
  </si>
  <si>
    <t>Poursuite du PPRE :</t>
  </si>
  <si>
    <t>Saisine du pôle ressource :</t>
  </si>
  <si>
    <t>Signatures</t>
  </si>
  <si>
    <t>Parents</t>
  </si>
  <si>
    <t>Enseignant/e</t>
  </si>
  <si>
    <t>Directeur/trice</t>
  </si>
  <si>
    <t>Transmission</t>
  </si>
  <si>
    <t xml:space="preserve">de PROF à PROF </t>
  </si>
  <si>
    <t xml:space="preserve">détails des </t>
  </si>
  <si>
    <t>Fragilités dans les apprentissages ?</t>
  </si>
  <si>
    <t>Synthèse sélective des composantes du socle</t>
  </si>
  <si>
    <t>Lecture / déchiffrage</t>
  </si>
  <si>
    <t>Exploiter les ressources de la langue Réfléchir sur le système linguistique &amp; Écrire</t>
  </si>
  <si>
    <r>
      <rPr>
        <sz val="10"/>
        <color rgb="FF000000"/>
        <rFont val="Calibri"/>
        <family val="2"/>
      </rPr>
      <t xml:space="preserve">Le fonctionnement cognitif 
</t>
    </r>
    <r>
      <rPr>
        <i/>
        <sz val="9"/>
        <color rgb="FF000000"/>
        <rFont val="Gill Sans"/>
      </rPr>
      <t>(réalise des déductions à partir d'une situation/ pose des questions/ accède aux contenus de son âge)</t>
    </r>
  </si>
  <si>
    <t>Autonomie dans ses déplacements</t>
  </si>
  <si>
    <t>Fiche synthèse individuelle</t>
  </si>
  <si>
    <t>Prénom et nom de l'élève:</t>
  </si>
  <si>
    <t xml:space="preserve">Niveau de classe : </t>
  </si>
  <si>
    <t>DATE :</t>
  </si>
  <si>
    <t xml:space="preserve">date de naissance : </t>
  </si>
  <si>
    <t>Suivi de l’ensemble du Parcours de l'élève</t>
  </si>
  <si>
    <t>Aides au niveau de l’école</t>
  </si>
  <si>
    <t>APC</t>
  </si>
  <si>
    <t>Stage de réussite</t>
  </si>
  <si>
    <t>PPRE</t>
  </si>
  <si>
    <t>Equipe éducative</t>
  </si>
  <si>
    <t>Accomp. Pôle ressources</t>
  </si>
  <si>
    <t>Demande</t>
  </si>
  <si>
    <t>Aménagement du temps scolaire</t>
  </si>
  <si>
    <t>Maintien</t>
  </si>
  <si>
    <t>Passerelle (N-1)</t>
  </si>
  <si>
    <t>MDPH</t>
  </si>
  <si>
    <t>PS</t>
  </si>
  <si>
    <t>MS</t>
  </si>
  <si>
    <t>GS</t>
  </si>
  <si>
    <t>CP</t>
  </si>
  <si>
    <t>CE1</t>
  </si>
  <si>
    <t>CE2</t>
  </si>
  <si>
    <t>CM1</t>
  </si>
  <si>
    <t>CM2</t>
  </si>
  <si>
    <t>6è</t>
  </si>
  <si>
    <t>5è</t>
  </si>
  <si>
    <t>4è</t>
  </si>
  <si>
    <t>3è</t>
  </si>
  <si>
    <r>
      <rPr>
        <sz val="9"/>
        <color rgb="FF808080"/>
        <rFont val="Arial"/>
      </rPr>
      <t xml:space="preserve">Pour aller à la ligne dans les cases :
</t>
    </r>
    <r>
      <rPr>
        <sz val="9"/>
        <color rgb="FF808080"/>
        <rFont val="Lucida Grande"/>
      </rPr>
      <t>Mac</t>
    </r>
    <r>
      <rPr>
        <sz val="9"/>
        <color rgb="FF808080"/>
        <rFont val="Arial"/>
      </rPr>
      <t xml:space="preserve"> : ctrl + alt + </t>
    </r>
    <r>
      <rPr>
        <sz val="9"/>
        <color rgb="FF808080"/>
        <rFont val="Lucida Grande"/>
      </rPr>
      <t>↵
PC</t>
    </r>
    <r>
      <rPr>
        <sz val="9"/>
        <color rgb="FF808080"/>
        <rFont val="Arial"/>
      </rPr>
      <t xml:space="preserve"> : alt + </t>
    </r>
    <r>
      <rPr>
        <sz val="9"/>
        <color rgb="FF808080"/>
        <rFont val="Lucida Grande"/>
      </rPr>
      <t>↵</t>
    </r>
  </si>
  <si>
    <t>« Quand quelqu’un a appris quelque chose, quelqu’un d’autre peut apprendre la même chose plus facilement car (si) les premiers ont documenté et partagé leurs expériences. »</t>
  </si>
  <si>
    <t>Stratégies mises en place</t>
  </si>
  <si>
    <r>
      <rPr>
        <b/>
        <i/>
        <sz val="11"/>
        <color rgb="FFFFFFFF"/>
        <rFont val="Arial"/>
      </rPr>
      <t xml:space="preserve">Les stratégies / démarches que j'ai mises en place </t>
    </r>
    <r>
      <rPr>
        <i/>
        <sz val="11"/>
        <color rgb="FFFFFFFF"/>
        <rFont val="Arial"/>
      </rPr>
      <t>(quelles adaptations ont été testées et lesquelles sont apparues efficaces pour l'élève)</t>
    </r>
    <r>
      <rPr>
        <i/>
        <sz val="12"/>
        <color rgb="FFFFFFFF"/>
        <rFont val="Arial"/>
      </rPr>
      <t xml:space="preserve">    </t>
    </r>
  </si>
  <si>
    <r>
      <rPr>
        <b/>
        <i/>
        <sz val="11"/>
        <color rgb="FFFFFFFF"/>
        <rFont val="Arial"/>
        <family val="2"/>
      </rPr>
      <t xml:space="preserve">Les outils que j'ai mis en place </t>
    </r>
    <r>
      <rPr>
        <i/>
        <sz val="11"/>
        <color rgb="FFFFFFFF"/>
        <rFont val="Arial"/>
      </rPr>
      <t>(quels outils ont été testés et lesquels sont efficaces pour l'élève)</t>
    </r>
  </si>
  <si>
    <t>Si vous avez proposé des outils de compensation*à l'élève, n'oubliez pas de les lister.</t>
  </si>
  <si>
    <t xml:space="preserve">Les aides mises en place qui n’ont pas marché avec l'élève </t>
  </si>
  <si>
    <t>* La logique de compensation doit permettre à l'élève de participer et profiter des situations d'apprentissage ciblant d'autres compétences que celle concernée par la difficulté rencontrée. Exemple : Permettre à un élève non lecteur d'exploiter des textes historiques.</t>
  </si>
  <si>
    <t>Placer un "X" dans la case correespondante</t>
  </si>
  <si>
    <t>Fragilité ?</t>
  </si>
  <si>
    <t>Placer un "X" dans la caselorsqu'il s'agit d'une fragilité poiur l'élève</t>
  </si>
  <si>
    <t>- ennui ; 
- agitation ;
- comportements pertubateurs ; 
- désinvolture ; 
- insolence ; 
- problèmes d'indisciplines ; 
- cherche à contourner les consignes de travail données …</t>
  </si>
  <si>
    <t>Ecrire lui est coûteux. Le geste graphique est difficile, l'écriture peu lisible. 
L'élocution est compliquée
Il entend ou il perçoit difficilement.</t>
  </si>
  <si>
    <t>engagé, motivé, prend plaisir, se montre cureux</t>
  </si>
  <si>
    <t>je crois que cet élève poursuivra sa scolarité sans embûches.</t>
  </si>
  <si>
    <t>je crois que cet élève pourrait éprouver certaines difficultés. Les différentes stratégies mises en place en classe pour aider les élèves lui permettront de continuer à progresser.</t>
  </si>
  <si>
    <t>je crois que cet élève pourrait éprouver des difficultés assez importantes. Une vigilance importante est nécessaire. Un programme personnalisé d'aides sera sans doute utile.</t>
  </si>
  <si>
    <t xml:space="preserve">je prévois des difficultés très importantes pour la suite de son parcours scolaire.
</t>
  </si>
  <si>
    <t>écrire</t>
  </si>
  <si>
    <t>D1.1 – Maîtrise de l’oral</t>
  </si>
  <si>
    <t>fluence</t>
  </si>
  <si>
    <t xml:space="preserve">A des difficultés d’apprentissage
</t>
  </si>
  <si>
    <t xml:space="preserve">A des résultats scolaires très faibles
</t>
  </si>
  <si>
    <t>Vit des malentendus sur le sens de l'école</t>
  </si>
  <si>
    <t>Apparaît désengagé.e sur le plan émotionnel</t>
  </si>
  <si>
    <t>A des comportements en décalage avec la norme scolaire</t>
  </si>
  <si>
    <t>Ne persévère pas face à la difficulté ou refuse celle-ci</t>
  </si>
  <si>
    <t>s'épanouit à l'école</t>
  </si>
  <si>
    <t>Certaines diffcultés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</si>
</sst>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yy"/>
    <numFmt numFmtId="165" formatCode="#,##0.00\ [$€-40C];[Red]\-#,##0.00\ [$€-40C]"/>
  </numFmts>
  <fonts count="128">
    <font>
      <sz val="10"/>
      <color rgb="FF000000"/>
      <name val="Arial"/>
    </font>
    <font>
      <u/>
      <sz val="10"/>
      <color rgb="FF0066FF"/>
      <name val="Arial"/>
    </font>
    <font>
      <u/>
      <sz val="12"/>
      <color rgb="FF0066FF"/>
      <name val="Calibri"/>
      <family val="2"/>
    </font>
    <font>
      <sz val="12"/>
      <color rgb="FF000000"/>
      <name val="Calibri"/>
      <family val="2"/>
    </font>
    <font>
      <u/>
      <sz val="22"/>
      <color rgb="FF000000"/>
      <name val="Gill Sans"/>
    </font>
    <font>
      <sz val="14"/>
      <color rgb="FF000000"/>
      <name val="Arial"/>
    </font>
    <font>
      <sz val="14"/>
      <color rgb="FF000000"/>
      <name val="Gill Sans"/>
    </font>
    <font>
      <sz val="14"/>
      <color rgb="FF000000"/>
      <name val="Gill Sans MT"/>
      <family val="2"/>
    </font>
    <font>
      <sz val="14"/>
      <color rgb="FF202222"/>
      <name val="Gill Sans"/>
    </font>
    <font>
      <sz val="16"/>
      <color rgb="FF000000"/>
      <name val="Gill Sans"/>
    </font>
    <font>
      <u/>
      <sz val="11"/>
      <color rgb="FF0066FF"/>
      <name val="Arial"/>
    </font>
    <font>
      <sz val="10"/>
      <color rgb="FF808080"/>
      <name val="Arial"/>
    </font>
    <font>
      <sz val="10"/>
      <color rgb="FFFFFFFF"/>
      <name val="Arial"/>
    </font>
    <font>
      <sz val="10"/>
      <color rgb="FF000000"/>
      <name val="Calibri"/>
      <family val="2"/>
    </font>
    <font>
      <b/>
      <sz val="12"/>
      <color rgb="FF202222"/>
      <name val="Assistant"/>
    </font>
    <font>
      <sz val="12"/>
      <color rgb="FF202222"/>
      <name val="Assistant"/>
    </font>
    <font>
      <sz val="12"/>
      <color rgb="FF000000"/>
      <name val="Assistant"/>
    </font>
    <font>
      <sz val="12"/>
      <color rgb="FF808080"/>
      <name val="Assistant"/>
    </font>
    <font>
      <sz val="12"/>
      <color rgb="FFFFFFFF"/>
      <name val="Assistant"/>
    </font>
    <font>
      <b/>
      <sz val="14"/>
      <color rgb="FFFFFFFF"/>
      <name val="Gill Sans"/>
    </font>
    <font>
      <i/>
      <sz val="9"/>
      <color rgb="FFFFFFFF"/>
      <name val="Assistant"/>
    </font>
    <font>
      <i/>
      <sz val="8"/>
      <color rgb="FFFFFFFF"/>
      <name val="Assistant"/>
    </font>
    <font>
      <sz val="9"/>
      <color rgb="FFFFFFFF"/>
      <name val="Assistant"/>
    </font>
    <font>
      <sz val="11"/>
      <color rgb="FF000000"/>
      <name val="Arial"/>
    </font>
    <font>
      <sz val="9"/>
      <color rgb="FF000000"/>
      <name val="Arial"/>
    </font>
    <font>
      <b/>
      <sz val="9"/>
      <color rgb="FF000000"/>
      <name val="Calibri"/>
      <family val="2"/>
    </font>
    <font>
      <b/>
      <sz val="11"/>
      <color rgb="FFFFFFFF"/>
      <name val="Assistant"/>
    </font>
    <font>
      <b/>
      <sz val="9"/>
      <color rgb="FFFFFFFF"/>
      <name val="Assistant"/>
    </font>
    <font>
      <b/>
      <sz val="12"/>
      <color rgb="FFFFFFFF"/>
      <name val="Assistant"/>
    </font>
    <font>
      <b/>
      <sz val="12"/>
      <color rgb="FFFFFFFF"/>
      <name val="Arial"/>
    </font>
    <font>
      <sz val="10"/>
      <color rgb="FF000000"/>
      <name val="Gill Sans"/>
    </font>
    <font>
      <sz val="8"/>
      <color rgb="FF000000"/>
      <name val="Gill Sans"/>
    </font>
    <font>
      <sz val="9"/>
      <color rgb="FF000000"/>
      <name val="Gill Sans"/>
    </font>
    <font>
      <sz val="12"/>
      <color rgb="FFF2FAFE"/>
      <name val="Assistant"/>
    </font>
    <font>
      <sz val="16"/>
      <color rgb="FF202222"/>
      <name val="Assistant"/>
    </font>
    <font>
      <b/>
      <sz val="10"/>
      <color rgb="FFFFFFFF"/>
      <name val="Arial"/>
    </font>
    <font>
      <b/>
      <sz val="8"/>
      <color rgb="FF000000"/>
      <name val="Calibri"/>
      <family val="2"/>
    </font>
    <font>
      <b/>
      <sz val="10"/>
      <color rgb="FF000000"/>
      <name val="Calibri"/>
      <family val="2"/>
    </font>
    <font>
      <sz val="9"/>
      <color rgb="FF000000"/>
      <name val="Calibri"/>
      <family val="2"/>
    </font>
    <font>
      <sz val="10"/>
      <color rgb="FF202222"/>
      <name val="Assistant"/>
    </font>
    <font>
      <sz val="10"/>
      <color rgb="FFF2F9FD"/>
      <name val="Calibri"/>
      <family val="2"/>
    </font>
    <font>
      <b/>
      <sz val="18"/>
      <color rgb="FF8B01F3"/>
      <name val="Gill Sans"/>
    </font>
    <font>
      <sz val="12"/>
      <color rgb="FFF2F9FD"/>
      <name val="Assistant"/>
    </font>
    <font>
      <sz val="11"/>
      <color rgb="FF202222"/>
      <name val="Assistant"/>
    </font>
    <font>
      <b/>
      <sz val="18"/>
      <color rgb="FF1481D1"/>
      <name val="Gill Sans"/>
    </font>
    <font>
      <sz val="11"/>
      <color rgb="FFF2F9FD"/>
      <name val="Inconsolata"/>
    </font>
    <font>
      <b/>
      <sz val="18"/>
      <color rgb="FF808080"/>
      <name val="Gill Sans"/>
    </font>
    <font>
      <sz val="14"/>
      <color rgb="FF000000"/>
      <name val="Assistant"/>
    </font>
    <font>
      <u/>
      <sz val="14"/>
      <color rgb="FF0066FF"/>
      <name val="Arial"/>
    </font>
    <font>
      <sz val="10"/>
      <color rgb="FFFFFF00"/>
      <name val="Arial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rgb="FF000000"/>
      <name val="Arial Black"/>
      <family val="2"/>
    </font>
    <font>
      <b/>
      <sz val="14"/>
      <color rgb="FF000000"/>
      <name val="Arial Black"/>
      <family val="2"/>
    </font>
    <font>
      <b/>
      <sz val="11"/>
      <color rgb="FF000000"/>
      <name val="Calibri"/>
      <family val="2"/>
    </font>
    <font>
      <i/>
      <sz val="12"/>
      <color rgb="FF000000"/>
      <name val="Gill Sans"/>
    </font>
    <font>
      <sz val="9"/>
      <color rgb="FFA6A6A6"/>
      <name val="Calibri"/>
      <family val="2"/>
    </font>
    <font>
      <sz val="9"/>
      <color rgb="FFA6A6A6"/>
      <name val="Papyrus Condensed"/>
    </font>
    <font>
      <sz val="9"/>
      <color rgb="FFA6A6A6"/>
      <name val="Lucida Grande"/>
    </font>
    <font>
      <sz val="8"/>
      <color rgb="FFFFFFFF"/>
      <name val="Calibri"/>
      <family val="2"/>
    </font>
    <font>
      <b/>
      <sz val="8"/>
      <color rgb="FFFFFFFF"/>
      <name val="Calibri"/>
      <family val="2"/>
    </font>
    <font>
      <b/>
      <sz val="11"/>
      <color rgb="FFFFFFFF"/>
      <name val="Calibri"/>
      <family val="2"/>
    </font>
    <font>
      <b/>
      <sz val="9"/>
      <color rgb="FFFFFFFF"/>
      <name val="Calibri"/>
      <family val="2"/>
    </font>
    <font>
      <b/>
      <sz val="10"/>
      <color rgb="FFFFFFFF"/>
      <name val="Calibri"/>
      <family val="2"/>
    </font>
    <font>
      <sz val="16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FFFFFF"/>
      <name val="Calibri"/>
      <family val="2"/>
    </font>
    <font>
      <sz val="8"/>
      <color rgb="FFFFFFFF"/>
      <name val="Arial"/>
    </font>
    <font>
      <sz val="6"/>
      <color rgb="FFFFFFFF"/>
      <name val="Arial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Arial"/>
    </font>
    <font>
      <i/>
      <sz val="16"/>
      <color rgb="FF000000"/>
      <name val="Gill Sans"/>
    </font>
    <font>
      <i/>
      <sz val="22"/>
      <color rgb="FF000000"/>
      <name val="Gill Sans"/>
    </font>
    <font>
      <sz val="9"/>
      <color rgb="FF808080"/>
      <name val="Arial"/>
    </font>
    <font>
      <sz val="9"/>
      <color rgb="FF808080"/>
      <name val="Lucida Grande"/>
    </font>
    <font>
      <sz val="11"/>
      <color rgb="FF808080"/>
      <name val="Calibri"/>
      <family val="2"/>
    </font>
    <font>
      <b/>
      <sz val="18"/>
      <color rgb="FF000000"/>
      <name val="Arial"/>
    </font>
    <font>
      <b/>
      <sz val="16"/>
      <color rgb="FF000000"/>
      <name val="Arial"/>
    </font>
    <font>
      <sz val="8"/>
      <color rgb="FF000000"/>
      <name val="Arial"/>
    </font>
    <font>
      <sz val="16"/>
      <color rgb="FF000000"/>
      <name val="Arial"/>
    </font>
    <font>
      <sz val="20"/>
      <color rgb="FF00B0F0"/>
      <name val="Arial"/>
    </font>
    <font>
      <i/>
      <sz val="6"/>
      <color rgb="FF8B01F3"/>
      <name val="Arial"/>
    </font>
    <font>
      <i/>
      <sz val="11"/>
      <color rgb="FF8B01F3"/>
      <name val="Arial"/>
    </font>
    <font>
      <i/>
      <sz val="10"/>
      <color rgb="FFFFFFFF"/>
      <name val="Assistant"/>
    </font>
    <font>
      <i/>
      <u/>
      <sz val="9"/>
      <color rgb="FFFFFFFF"/>
      <name val="Arial"/>
    </font>
    <font>
      <i/>
      <sz val="9"/>
      <color rgb="FFFFFFFF"/>
      <name val="Arial"/>
    </font>
    <font>
      <sz val="9"/>
      <color rgb="FFFFFFFF"/>
      <name val="Arial"/>
    </font>
    <font>
      <b/>
      <sz val="12"/>
      <color rgb="FF8B01F3"/>
      <name val="Calibri"/>
      <family val="2"/>
    </font>
    <font>
      <b/>
      <sz val="8"/>
      <color rgb="FF2A6099"/>
      <name val="Calibri"/>
      <family val="2"/>
    </font>
    <font>
      <u/>
      <sz val="9"/>
      <color rgb="FF0066FF"/>
      <name val="Calibri"/>
      <family val="2"/>
    </font>
    <font>
      <sz val="8"/>
      <color rgb="FF55308D"/>
      <name val="Arial"/>
    </font>
    <font>
      <sz val="7"/>
      <color rgb="FF000000"/>
      <name val="Calibri"/>
      <family val="2"/>
    </font>
    <font>
      <sz val="20"/>
      <color rgb="FF808080"/>
      <name val="Wingdings"/>
      <charset val="2"/>
    </font>
    <font>
      <b/>
      <u/>
      <sz val="12"/>
      <color rgb="FFFFFFFF"/>
      <name val="Calibri"/>
      <family val="2"/>
    </font>
    <font>
      <i/>
      <sz val="8"/>
      <color rgb="FFA6A6A6"/>
      <name val="Arial"/>
    </font>
    <font>
      <sz val="9"/>
      <color rgb="FF2A6099"/>
      <name val="Arial"/>
    </font>
    <font>
      <u/>
      <sz val="9"/>
      <color rgb="FF2A6099"/>
      <name val="Arial"/>
    </font>
    <font>
      <u/>
      <sz val="9"/>
      <color rgb="FF0066FF"/>
      <name val="Arial"/>
    </font>
    <font>
      <sz val="18"/>
      <color rgb="FF000000"/>
      <name val="Gill Sans"/>
    </font>
    <font>
      <sz val="10"/>
      <color rgb="FF000000"/>
      <name val="ＭＳ ゴシック"/>
    </font>
    <font>
      <sz val="20"/>
      <color rgb="FF000000"/>
      <name val="Gill Sans"/>
    </font>
    <font>
      <b/>
      <sz val="14"/>
      <color rgb="FF000000"/>
      <name val="Arial"/>
    </font>
    <font>
      <sz val="16"/>
      <color rgb="FF9A68EA"/>
      <name val="Gill Sans"/>
    </font>
    <font>
      <b/>
      <i/>
      <sz val="11"/>
      <color rgb="FFFFFFFF"/>
      <name val="Arial"/>
    </font>
    <font>
      <sz val="9"/>
      <color rgb="FFA6A6A6"/>
      <name val="Arial"/>
    </font>
    <font>
      <b/>
      <sz val="9"/>
      <color rgb="FFA6A6A6"/>
      <name val="Arial"/>
    </font>
    <font>
      <sz val="8"/>
      <color rgb="FFA6A6A6"/>
      <name val="Arial"/>
    </font>
    <font>
      <sz val="12"/>
      <color rgb="FFFFFFFF"/>
      <name val="Gill Sans"/>
    </font>
    <font>
      <sz val="14"/>
      <color rgb="FFFFFFFF"/>
      <name val="Gill Sans"/>
    </font>
    <font>
      <sz val="14"/>
      <color rgb="FFFFFFFF"/>
      <name val="Arial"/>
    </font>
    <font>
      <sz val="12"/>
      <color rgb="FFFFFFFF"/>
      <name val="Arial"/>
    </font>
    <font>
      <sz val="11"/>
      <color rgb="FF808080"/>
      <name val="Arial"/>
    </font>
    <font>
      <b/>
      <i/>
      <sz val="20"/>
      <color rgb="FF000000"/>
      <name val="Calibri"/>
      <family val="2"/>
    </font>
    <font>
      <b/>
      <sz val="9"/>
      <color rgb="FF8B01F3"/>
      <name val="Calibri"/>
      <family val="2"/>
    </font>
    <font>
      <sz val="16"/>
      <color rgb="FF000000"/>
      <name val="Arial"/>
      <family val="2"/>
    </font>
    <font>
      <b/>
      <sz val="18"/>
      <color rgb="FF8B01F3"/>
      <name val="Calibri"/>
      <family val="2"/>
    </font>
    <font>
      <i/>
      <sz val="9"/>
      <color rgb="FF000000"/>
      <name val="Gill Sans"/>
    </font>
    <font>
      <b/>
      <u/>
      <sz val="16"/>
      <color rgb="FF000000"/>
      <name val="Arial"/>
    </font>
    <font>
      <sz val="12"/>
      <color rgb="FF000000"/>
      <name val="Arial"/>
    </font>
    <font>
      <i/>
      <sz val="10"/>
      <color rgb="FF000000"/>
      <name val="Arial"/>
      <family val="2"/>
    </font>
    <font>
      <u/>
      <sz val="20"/>
      <color rgb="FF000000"/>
      <name val="Gill Sans"/>
    </font>
    <font>
      <i/>
      <sz val="11"/>
      <color rgb="FFFFFFFF"/>
      <name val="Arial"/>
    </font>
    <font>
      <i/>
      <sz val="12"/>
      <color rgb="FFFFFFFF"/>
      <name val="Arial"/>
    </font>
    <font>
      <b/>
      <i/>
      <sz val="11"/>
      <color rgb="FFFFFFFF"/>
      <name val="Arial"/>
      <family val="2"/>
    </font>
    <font>
      <sz val="9"/>
      <color rgb="FFBFBFBF"/>
      <name val="Arial"/>
      <family val="2"/>
    </font>
    <font>
      <sz val="11"/>
      <color rgb="FFA6A6A6"/>
      <name val="Arial"/>
      <family val="2"/>
    </font>
    <font>
      <sz val="10"/>
      <color rgb="FF000000"/>
      <name val="Arial"/>
    </font>
  </fonts>
  <fills count="34">
    <fill>
      <patternFill patternType="none"/>
    </fill>
    <fill>
      <patternFill patternType="gray125"/>
    </fill>
    <fill>
      <patternFill patternType="solid">
        <fgColor rgb="FFF2F9FD"/>
        <bgColor rgb="FFF2FAFE"/>
      </patternFill>
    </fill>
    <fill>
      <patternFill patternType="solid">
        <fgColor rgb="FFFFFFD3"/>
        <bgColor rgb="FFFFFFD7"/>
      </patternFill>
    </fill>
    <fill>
      <patternFill patternType="solid">
        <fgColor rgb="FFD665D2"/>
        <bgColor rgb="FF9A68EA"/>
      </patternFill>
    </fill>
    <fill>
      <patternFill patternType="solid">
        <fgColor rgb="FFFFFFD7"/>
        <bgColor rgb="FFFFFFD3"/>
      </patternFill>
    </fill>
    <fill>
      <patternFill patternType="solid">
        <fgColor rgb="FF808080"/>
        <bgColor rgb="FF898989"/>
      </patternFill>
    </fill>
    <fill>
      <patternFill patternType="solid">
        <fgColor rgb="FFF2FAFE"/>
        <bgColor rgb="FFF2F9FD"/>
      </patternFill>
    </fill>
    <fill>
      <patternFill patternType="solid">
        <fgColor rgb="FF9A68EA"/>
        <bgColor rgb="FF9B57D2"/>
      </patternFill>
    </fill>
    <fill>
      <patternFill patternType="solid">
        <fgColor rgb="FF8EC9F4"/>
        <bgColor rgb="FF99CCFF"/>
      </patternFill>
    </fill>
    <fill>
      <patternFill patternType="solid">
        <fgColor rgb="FFD9D9D9"/>
        <bgColor rgb="FFE5E7C0"/>
      </patternFill>
    </fill>
    <fill>
      <patternFill patternType="solid">
        <fgColor rgb="FF8B01F3"/>
        <bgColor rgb="FF942491"/>
      </patternFill>
    </fill>
    <fill>
      <patternFill patternType="solid">
        <fgColor rgb="FF1481D1"/>
        <bgColor rgb="FF0066FF"/>
      </patternFill>
    </fill>
    <fill>
      <patternFill patternType="solid">
        <fgColor rgb="FFD9ECFB"/>
        <bgColor rgb="FFEEEEEE"/>
      </patternFill>
    </fill>
    <fill>
      <patternFill patternType="solid">
        <fgColor rgb="FFF2F2F2"/>
        <bgColor rgb="FFEEEEEE"/>
      </patternFill>
    </fill>
    <fill>
      <patternFill patternType="solid">
        <fgColor rgb="FFFFFFFF"/>
        <bgColor rgb="FFF2FAFE"/>
      </patternFill>
    </fill>
    <fill>
      <patternFill patternType="solid">
        <fgColor rgb="FF92CDDC"/>
        <bgColor rgb="FF8EC9F4"/>
      </patternFill>
    </fill>
    <fill>
      <patternFill patternType="solid">
        <fgColor rgb="FFE5E7C0"/>
        <bgColor rgb="FFD9D9D9"/>
      </patternFill>
    </fill>
    <fill>
      <patternFill patternType="solid">
        <fgColor rgb="FFFFFFE5"/>
        <bgColor rgb="FFFFFFD7"/>
      </patternFill>
    </fill>
    <fill>
      <patternFill patternType="solid">
        <fgColor rgb="FF60B6CE"/>
        <bgColor rgb="FF4BACC6"/>
      </patternFill>
    </fill>
    <fill>
      <patternFill patternType="solid">
        <fgColor rgb="FFEA596E"/>
        <bgColor rgb="FFE93981"/>
      </patternFill>
    </fill>
    <fill>
      <patternFill patternType="solid">
        <fgColor rgb="FFACC837"/>
        <bgColor rgb="FF9BBB59"/>
      </patternFill>
    </fill>
    <fill>
      <patternFill patternType="solid">
        <fgColor rgb="FFF4ABBA"/>
        <bgColor rgb="FFC7A7C6"/>
      </patternFill>
    </fill>
    <fill>
      <patternFill patternType="solid">
        <fgColor rgb="FFAAD8F4"/>
        <bgColor rgb="FF99CCFF"/>
      </patternFill>
    </fill>
    <fill>
      <patternFill patternType="solid">
        <fgColor rgb="FF0E568B"/>
        <bgColor rgb="FF2B619B"/>
      </patternFill>
    </fill>
    <fill>
      <patternFill patternType="solid">
        <fgColor rgb="FFE93981"/>
        <bgColor rgb="FFEA596E"/>
      </patternFill>
    </fill>
    <fill>
      <patternFill patternType="solid">
        <fgColor rgb="FF3CB09C"/>
        <bgColor rgb="FF4BACC6"/>
      </patternFill>
    </fill>
    <fill>
      <patternFill patternType="solid">
        <fgColor rgb="FF4BACC6"/>
        <bgColor rgb="FF60B6CE"/>
      </patternFill>
    </fill>
    <fill>
      <patternFill patternType="solid">
        <fgColor rgb="FF5081C2"/>
        <bgColor rgb="FF6D9BD6"/>
      </patternFill>
    </fill>
    <fill>
      <patternFill patternType="solid">
        <fgColor rgb="FFF89743"/>
        <bgColor rgb="FFF4ABBA"/>
      </patternFill>
    </fill>
    <fill>
      <patternFill patternType="solid">
        <fgColor rgb="FF9BBB59"/>
        <bgColor rgb="FFACC837"/>
      </patternFill>
    </fill>
    <fill>
      <patternFill patternType="solid">
        <fgColor rgb="FFB4C7DC"/>
        <bgColor rgb="FFC1BFC5"/>
      </patternFill>
    </fill>
    <fill>
      <patternFill patternType="solid">
        <fgColor rgb="FFEEEEEE"/>
        <bgColor rgb="FFF2F2F2"/>
      </patternFill>
    </fill>
    <fill>
      <patternFill patternType="solid">
        <fgColor rgb="FFC1BFC5"/>
        <bgColor rgb="FFB4C7DC"/>
      </patternFill>
    </fill>
  </fills>
  <borders count="135">
    <border>
      <left/>
      <right/>
      <top/>
      <bottom/>
      <diagonal/>
    </border>
    <border>
      <left style="hair">
        <color rgb="FF8B01F3"/>
      </left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rgb="FF8B01F3"/>
      </left>
      <right/>
      <top/>
      <bottom/>
      <diagonal/>
    </border>
    <border>
      <left style="hair">
        <color rgb="FF762FB0"/>
      </left>
      <right style="hair">
        <color rgb="FF762FB0"/>
      </right>
      <top style="hair">
        <color rgb="FF762FB0"/>
      </top>
      <bottom style="hair">
        <color rgb="FF762FB0"/>
      </bottom>
      <diagonal/>
    </border>
    <border>
      <left style="hair">
        <color rgb="FF762FB0"/>
      </left>
      <right/>
      <top/>
      <bottom/>
      <diagonal/>
    </border>
    <border>
      <left/>
      <right/>
      <top/>
      <bottom style="hair">
        <color rgb="FFF2FAFE"/>
      </bottom>
      <diagonal/>
    </border>
    <border>
      <left/>
      <right/>
      <top style="hair">
        <color rgb="FFF2FAFE"/>
      </top>
      <bottom style="hair">
        <color rgb="FFF2FAFE"/>
      </bottom>
      <diagonal/>
    </border>
    <border>
      <left style="mediumDashed">
        <color rgb="FFFF6600"/>
      </left>
      <right style="mediumDashed">
        <color rgb="FFFF6600"/>
      </right>
      <top style="mediumDashed">
        <color rgb="FFFF6600"/>
      </top>
      <bottom style="mediumDashed">
        <color rgb="FFFF6600"/>
      </bottom>
      <diagonal/>
    </border>
    <border>
      <left style="mediumDashed">
        <color rgb="FFFF6600"/>
      </left>
      <right/>
      <top style="mediumDashed">
        <color rgb="FFFF6600"/>
      </top>
      <bottom style="mediumDashed">
        <color rgb="FFFF6600"/>
      </bottom>
      <diagonal/>
    </border>
    <border>
      <left/>
      <right style="mediumDashed">
        <color rgb="FFFF6600"/>
      </right>
      <top style="mediumDashed">
        <color rgb="FFFF6600"/>
      </top>
      <bottom style="mediumDashed">
        <color rgb="FFFF6600"/>
      </bottom>
      <diagonal/>
    </border>
    <border>
      <left style="hair">
        <color rgb="FFF2FAFE"/>
      </left>
      <right style="hair">
        <color rgb="FFF2FAFE"/>
      </right>
      <top/>
      <bottom style="hair">
        <color rgb="FFF2FAFE"/>
      </bottom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hair">
        <color rgb="FFF2FAFE"/>
      </right>
      <top style="hair">
        <color rgb="FFF2FAFE"/>
      </top>
      <bottom style="hair">
        <color rgb="FFF2FAFE"/>
      </bottom>
      <diagonal/>
    </border>
    <border>
      <left style="hair">
        <color rgb="FFF2FAFE"/>
      </left>
      <right style="hair">
        <color rgb="FFF2FAFE"/>
      </right>
      <top style="hair">
        <color rgb="FFF2FAFE"/>
      </top>
      <bottom style="hair">
        <color rgb="FFF2FAFE"/>
      </bottom>
      <diagonal/>
    </border>
    <border>
      <left style="hair">
        <color rgb="FFF2FAFE"/>
      </left>
      <right style="hair">
        <color auto="1"/>
      </right>
      <top style="mediumDashed">
        <color rgb="FFFF6600"/>
      </top>
      <bottom/>
      <diagonal/>
    </border>
    <border>
      <left style="hair">
        <color auto="1"/>
      </left>
      <right style="hair">
        <color auto="1"/>
      </right>
      <top style="mediumDashed">
        <color rgb="FFFF6600"/>
      </top>
      <bottom/>
      <diagonal/>
    </border>
    <border>
      <left style="hair">
        <color auto="1"/>
      </left>
      <right style="hair">
        <color rgb="FFF2FAFE"/>
      </right>
      <top style="mediumDashed">
        <color rgb="FFFF6600"/>
      </top>
      <bottom/>
      <diagonal/>
    </border>
    <border>
      <left style="hair">
        <color rgb="FF9B57D2"/>
      </left>
      <right style="medium">
        <color rgb="FF8B01F3"/>
      </right>
      <top style="mediumDashed">
        <color rgb="FFFF6600"/>
      </top>
      <bottom style="hair">
        <color rgb="FF9B57D2"/>
      </bottom>
      <diagonal/>
    </border>
    <border>
      <left style="medium">
        <color rgb="FF8B01F3"/>
      </left>
      <right style="medium">
        <color rgb="FF8B01F3"/>
      </right>
      <top/>
      <bottom style="hair">
        <color rgb="FF9B57D2"/>
      </bottom>
      <diagonal/>
    </border>
    <border>
      <left/>
      <right/>
      <top/>
      <bottom style="hair">
        <color rgb="FF9B57D2"/>
      </bottom>
      <diagonal/>
    </border>
    <border>
      <left style="medium">
        <color rgb="FF8B01F3"/>
      </left>
      <right style="medium">
        <color rgb="FF8B01F3"/>
      </right>
      <top style="mediumDashed">
        <color rgb="FFFF6600"/>
      </top>
      <bottom style="hair">
        <color rgb="FF9B57D2"/>
      </bottom>
      <diagonal/>
    </border>
    <border>
      <left style="medium">
        <color rgb="FF8B01F3"/>
      </left>
      <right style="medium">
        <color rgb="FF8B01F3"/>
      </right>
      <top style="mediumDashed">
        <color rgb="FFFF6600"/>
      </top>
      <bottom/>
      <diagonal/>
    </border>
    <border>
      <left style="hair">
        <color rgb="FFF2FAFE"/>
      </left>
      <right style="hair">
        <color rgb="FFF2FAFE"/>
      </right>
      <top style="hair">
        <color rgb="FFF2FAFE"/>
      </top>
      <bottom/>
      <diagonal/>
    </border>
    <border>
      <left/>
      <right style="hair">
        <color rgb="FFF2FAFE"/>
      </right>
      <top style="hair">
        <color rgb="FFF2FAFE"/>
      </top>
      <bottom/>
      <diagonal/>
    </border>
    <border>
      <left style="hair">
        <color rgb="FFF2FAFE"/>
      </left>
      <right style="hair">
        <color auto="1"/>
      </right>
      <top/>
      <bottom style="hair">
        <color rgb="FF8B01F3"/>
      </bottom>
      <diagonal/>
    </border>
    <border>
      <left style="hair">
        <color auto="1"/>
      </left>
      <right style="hair">
        <color auto="1"/>
      </right>
      <top/>
      <bottom style="hair">
        <color rgb="FF8B01F3"/>
      </bottom>
      <diagonal/>
    </border>
    <border>
      <left style="hair">
        <color auto="1"/>
      </left>
      <right style="hair">
        <color rgb="FFF2FAFE"/>
      </right>
      <top/>
      <bottom style="hair">
        <color rgb="FF8B01F3"/>
      </bottom>
      <diagonal/>
    </border>
    <border>
      <left style="hair">
        <color rgb="FFF2FAFE"/>
      </left>
      <right/>
      <top style="hair">
        <color rgb="FFF2FAFE"/>
      </top>
      <bottom/>
      <diagonal/>
    </border>
    <border>
      <left style="hair">
        <color rgb="FF9B57D2"/>
      </left>
      <right style="hair">
        <color rgb="FF9B57D2"/>
      </right>
      <top style="hair">
        <color rgb="FF9B57D2"/>
      </top>
      <bottom/>
      <diagonal/>
    </border>
    <border>
      <left style="hair">
        <color rgb="FF9B57D2"/>
      </left>
      <right/>
      <top style="hair">
        <color rgb="FF9B57D2"/>
      </top>
      <bottom/>
      <diagonal/>
    </border>
    <border>
      <left style="medium">
        <color rgb="FF8B01F3"/>
      </left>
      <right style="medium">
        <color rgb="FF8B01F3"/>
      </right>
      <top style="hair">
        <color rgb="FF9B57D2"/>
      </top>
      <bottom/>
      <diagonal/>
    </border>
    <border>
      <left style="medium">
        <color rgb="FF8B01F3"/>
      </left>
      <right style="hair">
        <color rgb="FF9B57D2"/>
      </right>
      <top style="hair">
        <color rgb="FF9B57D2"/>
      </top>
      <bottom style="hair">
        <color rgb="FF8B01F3"/>
      </bottom>
      <diagonal/>
    </border>
    <border>
      <left style="hair">
        <color rgb="FF9B57D2"/>
      </left>
      <right style="medium">
        <color rgb="FF8B01F3"/>
      </right>
      <top style="hair">
        <color rgb="FF9B57D2"/>
      </top>
      <bottom style="hair">
        <color rgb="FF8B01F3"/>
      </bottom>
      <diagonal/>
    </border>
    <border>
      <left/>
      <right style="hair">
        <color rgb="FF9B57D2"/>
      </right>
      <top style="hair">
        <color rgb="FF9B57D2"/>
      </top>
      <bottom/>
      <diagonal/>
    </border>
    <border>
      <left style="medium">
        <color rgb="FF8B01F3"/>
      </left>
      <right style="hair">
        <color rgb="FF9B57D2"/>
      </right>
      <top style="hair">
        <color rgb="FF9B57D2"/>
      </top>
      <bottom/>
      <diagonal/>
    </border>
    <border>
      <left style="hair">
        <color rgb="FF9B57D2"/>
      </left>
      <right style="medium">
        <color rgb="FF8B01F3"/>
      </right>
      <top style="hair">
        <color rgb="FF9B57D2"/>
      </top>
      <bottom/>
      <diagonal/>
    </border>
    <border>
      <left style="thin">
        <color rgb="FF8B01F3"/>
      </left>
      <right/>
      <top style="thin">
        <color rgb="FF8B01F3"/>
      </top>
      <bottom/>
      <diagonal/>
    </border>
    <border>
      <left style="hair">
        <color rgb="FF9B57D2"/>
      </left>
      <right/>
      <top style="thin">
        <color rgb="FF8B01F3"/>
      </top>
      <bottom/>
      <diagonal/>
    </border>
    <border>
      <left style="hair">
        <color rgb="FF9B57D2"/>
      </left>
      <right style="thin">
        <color rgb="FF8B01F3"/>
      </right>
      <top style="thin">
        <color rgb="FF8B01F3"/>
      </top>
      <bottom/>
      <diagonal/>
    </border>
    <border>
      <left style="hair">
        <color rgb="FFF2FAFE"/>
      </left>
      <right/>
      <top style="hair">
        <color rgb="FFF2FAFE"/>
      </top>
      <bottom style="hair">
        <color rgb="FFF2FAFE"/>
      </bottom>
      <diagonal/>
    </border>
    <border>
      <left style="hair">
        <color rgb="FF8B01F3"/>
      </left>
      <right/>
      <top style="hair">
        <color rgb="FF8B01F3"/>
      </top>
      <bottom style="hair">
        <color rgb="FF8B01F3"/>
      </bottom>
      <diagonal/>
    </border>
    <border>
      <left style="medium">
        <color rgb="FF8B01F3"/>
      </left>
      <right style="medium">
        <color rgb="FF8B01F3"/>
      </right>
      <top style="hair">
        <color rgb="FF8B01F3"/>
      </top>
      <bottom style="hair">
        <color rgb="FF8B01F3"/>
      </bottom>
      <diagonal/>
    </border>
    <border>
      <left/>
      <right/>
      <top style="hair">
        <color rgb="FF8B01F3"/>
      </top>
      <bottom style="hair">
        <color rgb="FF8B01F3"/>
      </bottom>
      <diagonal/>
    </border>
    <border>
      <left style="medium">
        <color rgb="FF8B01F3"/>
      </left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rgb="FF8B01F3"/>
      </left>
      <right style="medium">
        <color rgb="FF8B01F3"/>
      </right>
      <top style="hair">
        <color rgb="FF8B01F3"/>
      </top>
      <bottom style="hair">
        <color rgb="FF8B01F3"/>
      </bottom>
      <diagonal/>
    </border>
    <border>
      <left/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rgb="FFF2F9FD"/>
      </left>
      <right/>
      <top style="hair">
        <color rgb="FFF2F9FD"/>
      </top>
      <bottom style="hair">
        <color rgb="FFF2F9FD"/>
      </bottom>
      <diagonal/>
    </border>
    <border>
      <left style="hair">
        <color rgb="FFF2F9FD"/>
      </left>
      <right style="hair">
        <color rgb="FFF2F9FD"/>
      </right>
      <top/>
      <bottom style="hair">
        <color rgb="FFF2F9FD"/>
      </bottom>
      <diagonal/>
    </border>
    <border>
      <left style="hair">
        <color rgb="FFF2F9FD"/>
      </left>
      <right style="hair">
        <color rgb="FFF2F9FD"/>
      </right>
      <top style="hair">
        <color rgb="FFF2F9FD"/>
      </top>
      <bottom style="hair">
        <color rgb="FFF2F9FD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rgb="FFB738F4"/>
      </left>
      <right style="hair">
        <color rgb="FFB738F4"/>
      </right>
      <top style="hair">
        <color rgb="FFB738F4"/>
      </top>
      <bottom style="hair">
        <color rgb="FFB738F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rgb="FF55308D"/>
      </bottom>
      <diagonal/>
    </border>
    <border>
      <left style="hair">
        <color rgb="FF8B01F3"/>
      </left>
      <right style="hair">
        <color rgb="FF8B01F3"/>
      </right>
      <top style="hair">
        <color rgb="FF8B01F3"/>
      </top>
      <bottom style="thin">
        <color rgb="FF55308D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mediumDashed">
        <color rgb="FF1481D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Dashed">
        <color rgb="FF1481D1"/>
      </right>
      <top style="thick">
        <color auto="1"/>
      </top>
      <bottom style="hair">
        <color auto="1"/>
      </bottom>
      <diagonal/>
    </border>
    <border>
      <left style="mediumDashed">
        <color rgb="FF1481D1"/>
      </left>
      <right style="mediumDashed">
        <color rgb="FF1481D1"/>
      </right>
      <top style="mediumDashed">
        <color rgb="FF1481D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Dashed">
        <color rgb="FF1481D1"/>
      </left>
      <right style="mediumDashed">
        <color rgb="FF1481D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Dashed">
        <color rgb="FF1481D1"/>
      </left>
      <right style="mediumDashed">
        <color rgb="FF1481D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rgb="FF60B6CE"/>
      </left>
      <right style="hair">
        <color rgb="FF60B6CE"/>
      </right>
      <top style="hair">
        <color rgb="FF60B6CE"/>
      </top>
      <bottom style="hair">
        <color rgb="FF60B6CE"/>
      </bottom>
      <diagonal/>
    </border>
    <border>
      <left style="hair">
        <color rgb="FFEA596E"/>
      </left>
      <right style="hair">
        <color rgb="FFEA596E"/>
      </right>
      <top style="hair">
        <color rgb="FFEA596E"/>
      </top>
      <bottom style="hair">
        <color rgb="FFEA596E"/>
      </bottom>
      <diagonal/>
    </border>
    <border>
      <left/>
      <right style="hair">
        <color rgb="FFACC837"/>
      </right>
      <top/>
      <bottom style="hair">
        <color rgb="FFACC837"/>
      </bottom>
      <diagonal/>
    </border>
    <border>
      <left style="thin">
        <color rgb="FF77BC65"/>
      </left>
      <right style="thin">
        <color rgb="FF77BC65"/>
      </right>
      <top style="thin">
        <color rgb="FF77BC65"/>
      </top>
      <bottom style="thin">
        <color rgb="FF77BC65"/>
      </bottom>
      <diagonal/>
    </border>
    <border>
      <left style="hair">
        <color rgb="FFF4ABBA"/>
      </left>
      <right style="hair">
        <color rgb="FFF4ABBA"/>
      </right>
      <top style="hair">
        <color rgb="FFF4ABBA"/>
      </top>
      <bottom style="hair">
        <color rgb="FFF4ABBA"/>
      </bottom>
      <diagonal/>
    </border>
    <border>
      <left/>
      <right style="hair">
        <color rgb="FFAAD8F4"/>
      </right>
      <top/>
      <bottom style="hair">
        <color rgb="FFAAD8F4"/>
      </bottom>
      <diagonal/>
    </border>
    <border>
      <left style="thin">
        <color rgb="FF6D9BD6"/>
      </left>
      <right style="thin">
        <color rgb="FF6D9BD6"/>
      </right>
      <top style="thin">
        <color rgb="FF6D9BD6"/>
      </top>
      <bottom style="thin">
        <color rgb="FF6D9BD6"/>
      </bottom>
      <diagonal/>
    </border>
    <border>
      <left style="hair">
        <color auto="1"/>
      </left>
      <right style="hair">
        <color rgb="FFFFFFFF"/>
      </right>
      <top style="hair">
        <color auto="1"/>
      </top>
      <bottom style="hair">
        <color rgb="FFFFFFFF"/>
      </bottom>
      <diagonal/>
    </border>
    <border>
      <left style="hair">
        <color rgb="FFFFFFFF"/>
      </left>
      <right/>
      <top style="hair">
        <color auto="1"/>
      </top>
      <bottom style="hair">
        <color rgb="FFFFFFFF"/>
      </bottom>
      <diagonal/>
    </border>
    <border>
      <left/>
      <right style="thin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auto="1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thick">
        <color rgb="FF8B01F3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ck">
        <color rgb="FF8B01F3"/>
      </left>
      <right style="hair">
        <color rgb="FFFFFFFF"/>
      </right>
      <top style="hair">
        <color rgb="FFFFFFFF"/>
      </top>
      <bottom style="hair">
        <color rgb="FF8B01F3"/>
      </bottom>
      <diagonal/>
    </border>
    <border>
      <left style="hair">
        <color rgb="FFFFFFFF"/>
      </left>
      <right/>
      <top style="hair">
        <color rgb="FFFFFFFF"/>
      </top>
      <bottom style="hair">
        <color rgb="FF8B01F3"/>
      </bottom>
      <diagonal/>
    </border>
    <border>
      <left style="thick">
        <color rgb="FF8B01F3"/>
      </left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rgb="FF8B01F3"/>
      </left>
      <right style="hair">
        <color rgb="FF8B01F3"/>
      </right>
      <top style="hair">
        <color rgb="FF8B01F3"/>
      </top>
      <bottom style="thick">
        <color rgb="FF8B01F3"/>
      </bottom>
      <diagonal/>
    </border>
    <border>
      <left style="thick">
        <color rgb="FF8B01F3"/>
      </left>
      <right/>
      <top style="hair">
        <color rgb="FF8B01F3"/>
      </top>
      <bottom style="thick">
        <color rgb="FF8B01F3"/>
      </bottom>
      <diagonal/>
    </border>
    <border>
      <left style="hair">
        <color rgb="FF8B01F3"/>
      </left>
      <right style="thick">
        <color rgb="FF8B01F3"/>
      </right>
      <top style="hair">
        <color rgb="FF8B01F3"/>
      </top>
      <bottom style="thick">
        <color rgb="FF8B01F3"/>
      </bottom>
      <diagonal/>
    </border>
    <border>
      <left/>
      <right/>
      <top/>
      <bottom style="hair">
        <color auto="1"/>
      </bottom>
      <diagonal/>
    </border>
    <border>
      <left style="medium">
        <color rgb="FF9A68EA"/>
      </left>
      <right style="medium">
        <color rgb="FF9A68EA"/>
      </right>
      <top style="medium">
        <color rgb="FF9A68EA"/>
      </top>
      <bottom style="hair">
        <color auto="1"/>
      </bottom>
      <diagonal/>
    </border>
    <border>
      <left style="medium">
        <color rgb="FF9A68EA"/>
      </left>
      <right style="medium">
        <color rgb="FF9A68EA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rgb="FF9A68EA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medium">
        <color rgb="FF5081C2"/>
      </left>
      <right style="medium">
        <color rgb="FF5081C2"/>
      </right>
      <top style="medium">
        <color rgb="FF5081C2"/>
      </top>
      <bottom style="medium">
        <color rgb="FF5081C2"/>
      </bottom>
      <diagonal/>
    </border>
    <border>
      <left style="medium">
        <color rgb="FF4BACC6"/>
      </left>
      <right style="hair">
        <color rgb="FF42A5F2"/>
      </right>
      <top style="medium">
        <color rgb="FF4BACC6"/>
      </top>
      <bottom style="medium">
        <color rgb="FF4BACC6"/>
      </bottom>
      <diagonal/>
    </border>
    <border>
      <left style="hair">
        <color rgb="FF42A5F2"/>
      </left>
      <right/>
      <top style="medium">
        <color rgb="FF4BACC6"/>
      </top>
      <bottom style="medium">
        <color rgb="FF4BACC6"/>
      </bottom>
      <diagonal/>
    </border>
    <border>
      <left/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medium">
        <color rgb="FF5081C2"/>
      </left>
      <right style="hair">
        <color rgb="FF942491"/>
      </right>
      <top style="medium">
        <color rgb="FF5081C2"/>
      </top>
      <bottom style="medium">
        <color rgb="FF5081C2"/>
      </bottom>
      <diagonal/>
    </border>
    <border>
      <left style="hair">
        <color rgb="FF942491"/>
      </left>
      <right style="medium">
        <color rgb="FF5081C2"/>
      </right>
      <top style="medium">
        <color rgb="FF5081C2"/>
      </top>
      <bottom style="medium">
        <color rgb="FF5081C2"/>
      </bottom>
      <diagonal/>
    </border>
    <border>
      <left style="medium">
        <color rgb="FFF89743"/>
      </left>
      <right style="medium">
        <color rgb="FFF89743"/>
      </right>
      <top style="medium">
        <color rgb="FFF89743"/>
      </top>
      <bottom style="medium">
        <color rgb="FFF89743"/>
      </bottom>
      <diagonal/>
    </border>
    <border>
      <left style="medium">
        <color rgb="FF9BBB59"/>
      </left>
      <right style="medium">
        <color rgb="FF9BBB59"/>
      </right>
      <top style="medium">
        <color rgb="FF9BBB59"/>
      </top>
      <bottom style="medium">
        <color rgb="FF9BBB59"/>
      </bottom>
      <diagonal/>
    </border>
    <border>
      <left/>
      <right/>
      <top/>
      <bottom style="thin">
        <color rgb="FFFFFFFF"/>
      </bottom>
      <diagonal/>
    </border>
    <border>
      <left style="hair">
        <color rgb="FFB4C7DC"/>
      </left>
      <right style="hair">
        <color rgb="FFB4C7DC"/>
      </right>
      <top style="hair">
        <color rgb="FFB4C7DC"/>
      </top>
      <bottom style="hair">
        <color rgb="FFB4C7DC"/>
      </bottom>
      <diagonal/>
    </border>
    <border>
      <left style="medium">
        <color rgb="FF8B01F3"/>
      </left>
      <right style="hair">
        <color rgb="FF8B01F3"/>
      </right>
      <top style="medium">
        <color rgb="FF8B01F3"/>
      </top>
      <bottom style="hair">
        <color rgb="FF8B01F3"/>
      </bottom>
      <diagonal/>
    </border>
    <border>
      <left style="hair">
        <color rgb="FF8B01F3"/>
      </left>
      <right style="hair">
        <color rgb="FF8B01F3"/>
      </right>
      <top style="medium">
        <color rgb="FF8B01F3"/>
      </top>
      <bottom style="hair">
        <color rgb="FF8B01F3"/>
      </bottom>
      <diagonal/>
    </border>
    <border>
      <left style="hair">
        <color rgb="FF8B01F3"/>
      </left>
      <right style="medium">
        <color rgb="FF8B01F3"/>
      </right>
      <top style="medium">
        <color rgb="FF8B01F3"/>
      </top>
      <bottom style="hair">
        <color rgb="FF8B01F3"/>
      </bottom>
      <diagonal/>
    </border>
    <border>
      <left style="medium">
        <color rgb="FF8B01F3"/>
      </left>
      <right style="hair">
        <color rgb="FF8B01F3"/>
      </right>
      <top style="hair">
        <color rgb="FF8B01F3"/>
      </top>
      <bottom style="medium">
        <color rgb="FF8B01F3"/>
      </bottom>
      <diagonal/>
    </border>
    <border>
      <left style="hair">
        <color rgb="FF8B01F3"/>
      </left>
      <right style="medium">
        <color rgb="FF8B01F3"/>
      </right>
      <top style="hair">
        <color rgb="FF8B01F3"/>
      </top>
      <bottom style="medium">
        <color rgb="FF8B01F3"/>
      </bottom>
      <diagonal/>
    </border>
    <border>
      <left style="hair">
        <color rgb="FF8B01F3"/>
      </left>
      <right style="hair">
        <color rgb="FF8B01F3"/>
      </right>
      <top style="hair">
        <color rgb="FF8B01F3"/>
      </top>
      <bottom style="medium">
        <color rgb="FF8B01F3"/>
      </bottom>
      <diagonal/>
    </border>
    <border>
      <left style="medium">
        <color rgb="FF8B01F3"/>
      </left>
      <right style="hair">
        <color rgb="FF8B01F3"/>
      </right>
      <top style="medium">
        <color rgb="FF8B01F3"/>
      </top>
      <bottom style="medium">
        <color rgb="FF8B01F3"/>
      </bottom>
      <diagonal/>
    </border>
    <border>
      <left style="hair">
        <color rgb="FF8B01F3"/>
      </left>
      <right style="medium">
        <color rgb="FF8B01F3"/>
      </right>
      <top style="medium">
        <color rgb="FF8B01F3"/>
      </top>
      <bottom style="medium">
        <color rgb="FF8B01F3"/>
      </bottom>
      <diagonal/>
    </border>
    <border>
      <left/>
      <right/>
      <top style="hair">
        <color rgb="FF8B01F3"/>
      </top>
      <bottom style="medium">
        <color rgb="FF8B01F3"/>
      </bottom>
      <diagonal/>
    </border>
    <border>
      <left/>
      <right/>
      <top style="hair">
        <color rgb="FF8B01F3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rgb="FFF2F9FD"/>
      </right>
      <top/>
      <bottom/>
      <diagonal/>
    </border>
    <border>
      <left/>
      <right/>
      <top style="mediumDashed">
        <color rgb="FFFF6600"/>
      </top>
      <bottom style="mediumDashed">
        <color rgb="FFFF6600"/>
      </bottom>
      <diagonal/>
    </border>
    <border>
      <left style="hair">
        <color rgb="FFF2FAFE"/>
      </left>
      <right/>
      <top/>
      <bottom/>
      <diagonal/>
    </border>
    <border>
      <left/>
      <right style="hair">
        <color rgb="FFF2FAFE"/>
      </right>
      <top/>
      <bottom/>
      <diagonal/>
    </border>
    <border>
      <left style="hair">
        <color rgb="FF9B57D2"/>
      </left>
      <right/>
      <top style="mediumDashed">
        <color rgb="FFFF6600"/>
      </top>
      <bottom style="hair">
        <color rgb="FF9B57D2"/>
      </bottom>
      <diagonal/>
    </border>
    <border>
      <left style="hair">
        <color rgb="FF9B57D2"/>
      </left>
      <right style="hair">
        <color rgb="FF9B57D2"/>
      </right>
      <top/>
      <bottom style="hair">
        <color rgb="FF9B57D2"/>
      </bottom>
      <diagonal/>
    </border>
  </borders>
  <cellStyleXfs count="9">
    <xf numFmtId="0" fontId="0" fillId="0" borderId="0"/>
    <xf numFmtId="0" fontId="1" fillId="0" borderId="0" applyBorder="0" applyProtection="0"/>
    <xf numFmtId="0" fontId="2" fillId="0" borderId="0" applyBorder="0" applyProtection="0"/>
    <xf numFmtId="0" fontId="1" fillId="0" borderId="0" applyBorder="0" applyProtection="0"/>
    <xf numFmtId="0" fontId="1" fillId="0" borderId="0" applyBorder="0" applyProtection="0"/>
    <xf numFmtId="0" fontId="3" fillId="0" borderId="0" applyBorder="0" applyProtection="0"/>
    <xf numFmtId="0" fontId="127" fillId="0" borderId="0" applyBorder="0" applyProtection="0"/>
    <xf numFmtId="0" fontId="3" fillId="0" borderId="0" applyBorder="0" applyProtection="0"/>
    <xf numFmtId="0" fontId="127" fillId="0" borderId="0" applyBorder="0" applyProtection="0"/>
  </cellStyleXfs>
  <cellXfs count="557">
    <xf numFmtId="0" fontId="0" fillId="0" borderId="0" xfId="0"/>
    <xf numFmtId="0" fontId="47" fillId="13" borderId="10" xfId="8" applyFont="1" applyFill="1" applyBorder="1" applyAlignment="1" applyProtection="1">
      <alignment horizontal="left" vertical="center" wrapText="1"/>
    </xf>
    <xf numFmtId="0" fontId="15" fillId="0" borderId="1" xfId="0" applyFont="1" applyBorder="1" applyAlignment="1" applyProtection="1">
      <alignment horizontal="center"/>
      <protection locked="0"/>
    </xf>
    <xf numFmtId="0" fontId="25" fillId="10" borderId="22" xfId="0" applyFont="1" applyFill="1" applyBorder="1" applyAlignment="1" applyProtection="1">
      <alignment horizontal="center" vertical="center" wrapText="1"/>
    </xf>
    <xf numFmtId="0" fontId="25" fillId="10" borderId="21" xfId="0" applyFont="1" applyFill="1" applyBorder="1" applyAlignment="1" applyProtection="1">
      <alignment horizontal="center" vertical="center" wrapText="1"/>
    </xf>
    <xf numFmtId="0" fontId="25" fillId="10" borderId="21" xfId="0" applyFont="1" applyFill="1" applyBorder="1" applyAlignment="1" applyProtection="1">
      <alignment horizontal="center" vertical="center"/>
    </xf>
    <xf numFmtId="0" fontId="25" fillId="10" borderId="18" xfId="0" applyFont="1" applyFill="1" applyBorder="1" applyAlignment="1" applyProtection="1">
      <alignment horizontal="center" vertical="center" wrapText="1"/>
    </xf>
    <xf numFmtId="0" fontId="19" fillId="6" borderId="9" xfId="0" applyFont="1" applyFill="1" applyBorder="1" applyAlignment="1" applyProtection="1">
      <alignment horizontal="center" vertical="center"/>
    </xf>
    <xf numFmtId="0" fontId="19" fillId="6" borderId="8" xfId="0" applyFont="1" applyFill="1" applyBorder="1" applyAlignment="1" applyProtection="1">
      <alignment horizontal="center" vertical="center"/>
    </xf>
    <xf numFmtId="0" fontId="16" fillId="7" borderId="7" xfId="0" applyFont="1" applyFill="1" applyBorder="1" applyAlignment="1" applyProtection="1">
      <alignment horizontal="center" vertical="center"/>
    </xf>
    <xf numFmtId="0" fontId="6" fillId="0" borderId="4" xfId="0" applyFont="1" applyBorder="1" applyAlignment="1">
      <alignment vertical="center"/>
    </xf>
    <xf numFmtId="0" fontId="9" fillId="0" borderId="2" xfId="0" applyFont="1" applyBorder="1" applyAlignment="1">
      <alignment vertical="center" shrinkToFit="1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 applyAlignme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10" fillId="0" borderId="0" xfId="1" applyFont="1" applyAlignment="1"/>
    <xf numFmtId="0" fontId="1" fillId="0" borderId="0" xfId="1" applyFont="1" applyAlignment="1"/>
    <xf numFmtId="0" fontId="1" fillId="0" borderId="0" xfId="0" applyFont="1" applyAlignment="1"/>
    <xf numFmtId="0" fontId="0" fillId="0" borderId="0" xfId="0" applyAlignment="1" applyProtection="1"/>
    <xf numFmtId="0" fontId="1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4" borderId="0" xfId="0" applyFill="1" applyAlignment="1" applyProtection="1"/>
    <xf numFmtId="0" fontId="12" fillId="4" borderId="0" xfId="0" applyFont="1" applyFill="1" applyAlignment="1" applyProtection="1"/>
    <xf numFmtId="0" fontId="12" fillId="0" borderId="0" xfId="0" applyFont="1" applyAlignment="1" applyProtection="1"/>
    <xf numFmtId="0" fontId="13" fillId="0" borderId="0" xfId="0" applyFont="1" applyProtection="1"/>
    <xf numFmtId="0" fontId="0" fillId="0" borderId="0" xfId="0" applyAlignment="1" applyProtection="1"/>
    <xf numFmtId="0" fontId="14" fillId="0" borderId="0" xfId="0" applyFont="1" applyAlignment="1" applyProtection="1">
      <alignment horizontal="right" vertical="center"/>
    </xf>
    <xf numFmtId="164" fontId="15" fillId="5" borderId="1" xfId="0" applyNumberFormat="1" applyFont="1" applyFill="1" applyBorder="1" applyAlignment="1" applyProtection="1">
      <alignment horizontal="center"/>
      <protection locked="0"/>
    </xf>
    <xf numFmtId="49" fontId="15" fillId="5" borderId="1" xfId="0" applyNumberFormat="1" applyFont="1" applyFill="1" applyBorder="1" applyAlignment="1" applyProtection="1">
      <alignment horizontal="center"/>
      <protection locked="0"/>
    </xf>
    <xf numFmtId="0" fontId="16" fillId="0" borderId="0" xfId="0" applyFont="1" applyProtection="1"/>
    <xf numFmtId="0" fontId="17" fillId="0" borderId="5" xfId="0" applyFont="1" applyBorder="1" applyAlignment="1" applyProtection="1">
      <alignment horizontal="center" vertical="center"/>
    </xf>
    <xf numFmtId="0" fontId="16" fillId="0" borderId="0" xfId="0" applyFont="1" applyAlignment="1" applyProtection="1">
      <alignment vertical="center"/>
    </xf>
    <xf numFmtId="0" fontId="16" fillId="0" borderId="5" xfId="0" applyFont="1" applyBorder="1" applyProtection="1"/>
    <xf numFmtId="0" fontId="18" fillId="0" borderId="0" xfId="0" applyFont="1" applyProtection="1"/>
    <xf numFmtId="0" fontId="16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/>
    </xf>
    <xf numFmtId="0" fontId="16" fillId="0" borderId="6" xfId="0" applyFont="1" applyBorder="1" applyAlignment="1" applyProtection="1">
      <alignment horizontal="center"/>
    </xf>
    <xf numFmtId="0" fontId="17" fillId="6" borderId="6" xfId="0" applyFont="1" applyFill="1" applyBorder="1" applyAlignment="1" applyProtection="1">
      <alignment horizontal="center" vertical="center"/>
    </xf>
    <xf numFmtId="0" fontId="16" fillId="4" borderId="6" xfId="0" applyFont="1" applyFill="1" applyBorder="1" applyProtection="1"/>
    <xf numFmtId="0" fontId="16" fillId="0" borderId="10" xfId="0" applyFont="1" applyBorder="1" applyProtection="1"/>
    <xf numFmtId="0" fontId="20" fillId="8" borderId="11" xfId="0" applyFont="1" applyFill="1" applyBorder="1" applyAlignment="1" applyProtection="1">
      <alignment horizontal="center" vertical="center" wrapText="1"/>
    </xf>
    <xf numFmtId="0" fontId="20" fillId="8" borderId="12" xfId="0" applyFont="1" applyFill="1" applyBorder="1" applyAlignment="1" applyProtection="1">
      <alignment horizontal="center" vertical="center" wrapText="1"/>
    </xf>
    <xf numFmtId="0" fontId="21" fillId="8" borderId="12" xfId="0" applyFont="1" applyFill="1" applyBorder="1" applyAlignment="1" applyProtection="1">
      <alignment horizontal="center" vertical="center" wrapText="1"/>
    </xf>
    <xf numFmtId="0" fontId="22" fillId="8" borderId="13" xfId="0" applyFont="1" applyFill="1" applyBorder="1" applyAlignment="1" applyProtection="1">
      <alignment horizontal="center" vertical="center" wrapText="1"/>
    </xf>
    <xf numFmtId="0" fontId="22" fillId="8" borderId="14" xfId="0" applyFont="1" applyFill="1" applyBorder="1" applyAlignment="1" applyProtection="1">
      <alignment horizontal="center" vertical="center" wrapText="1"/>
    </xf>
    <xf numFmtId="0" fontId="17" fillId="6" borderId="14" xfId="0" applyFont="1" applyFill="1" applyBorder="1" applyAlignment="1" applyProtection="1">
      <alignment horizontal="center" vertical="center" wrapText="1"/>
    </xf>
    <xf numFmtId="0" fontId="23" fillId="9" borderId="15" xfId="0" applyFont="1" applyFill="1" applyBorder="1" applyAlignment="1" applyProtection="1">
      <alignment horizontal="center" vertical="center" wrapText="1"/>
    </xf>
    <xf numFmtId="0" fontId="0" fillId="9" borderId="16" xfId="0" applyFont="1" applyFill="1" applyBorder="1" applyAlignment="1" applyProtection="1">
      <alignment horizontal="center" vertical="center" wrapText="1"/>
    </xf>
    <xf numFmtId="0" fontId="24" fillId="9" borderId="16" xfId="0" applyFont="1" applyFill="1" applyBorder="1" applyAlignment="1" applyProtection="1">
      <alignment horizontal="center" vertical="center" wrapText="1"/>
    </xf>
    <xf numFmtId="0" fontId="23" fillId="9" borderId="17" xfId="0" applyFont="1" applyFill="1" applyBorder="1" applyAlignment="1" applyProtection="1">
      <alignment horizontal="center" vertical="center" wrapText="1"/>
    </xf>
    <xf numFmtId="0" fontId="16" fillId="4" borderId="14" xfId="0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</xf>
    <xf numFmtId="0" fontId="25" fillId="10" borderId="19" xfId="0" applyFont="1" applyFill="1" applyBorder="1" applyAlignment="1" applyProtection="1">
      <alignment horizontal="center" vertical="center" wrapText="1"/>
    </xf>
    <xf numFmtId="0" fontId="25" fillId="10" borderId="20" xfId="0" applyFont="1" applyFill="1" applyBorder="1" applyAlignment="1" applyProtection="1">
      <alignment horizontal="center" vertical="center"/>
    </xf>
    <xf numFmtId="0" fontId="25" fillId="10" borderId="20" xfId="0" applyFont="1" applyFill="1" applyBorder="1" applyAlignment="1" applyProtection="1">
      <alignment horizontal="center" vertical="center" wrapText="1"/>
    </xf>
    <xf numFmtId="0" fontId="16" fillId="7" borderId="23" xfId="0" applyFont="1" applyFill="1" applyBorder="1" applyAlignment="1" applyProtection="1">
      <alignment horizontal="center" vertical="center" wrapText="1"/>
    </xf>
    <xf numFmtId="0" fontId="26" fillId="11" borderId="23" xfId="0" applyFont="1" applyFill="1" applyBorder="1" applyAlignment="1" applyProtection="1">
      <alignment horizontal="center" vertical="top" wrapText="1"/>
    </xf>
    <xf numFmtId="0" fontId="28" fillId="11" borderId="23" xfId="0" applyFont="1" applyFill="1" applyBorder="1" applyAlignment="1" applyProtection="1">
      <alignment horizontal="center" vertical="top" wrapText="1"/>
    </xf>
    <xf numFmtId="0" fontId="26" fillId="11" borderId="24" xfId="0" applyFont="1" applyFill="1" applyBorder="1" applyAlignment="1" applyProtection="1">
      <alignment horizontal="center" vertical="center" wrapText="1"/>
    </xf>
    <xf numFmtId="0" fontId="26" fillId="11" borderId="23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7" fillId="6" borderId="23" xfId="0" applyFont="1" applyFill="1" applyBorder="1" applyAlignment="1" applyProtection="1">
      <alignment horizontal="center" vertical="center" wrapText="1"/>
    </xf>
    <xf numFmtId="0" fontId="29" fillId="12" borderId="25" xfId="0" applyFont="1" applyFill="1" applyBorder="1" applyAlignment="1" applyProtection="1">
      <alignment horizontal="center" vertical="center" wrapText="1"/>
    </xf>
    <xf numFmtId="0" fontId="29" fillId="12" borderId="26" xfId="0" applyFont="1" applyFill="1" applyBorder="1" applyAlignment="1" applyProtection="1">
      <alignment horizontal="center" vertical="center" wrapText="1"/>
    </xf>
    <xf numFmtId="0" fontId="29" fillId="12" borderId="27" xfId="0" applyFont="1" applyFill="1" applyBorder="1" applyAlignment="1" applyProtection="1">
      <alignment horizontal="center" vertical="center" wrapText="1"/>
    </xf>
    <xf numFmtId="0" fontId="16" fillId="4" borderId="28" xfId="0" applyFont="1" applyFill="1" applyBorder="1" applyAlignment="1" applyProtection="1">
      <alignment horizontal="center" vertical="center" wrapText="1"/>
    </xf>
    <xf numFmtId="0" fontId="30" fillId="13" borderId="29" xfId="0" applyFont="1" applyFill="1" applyBorder="1" applyAlignment="1" applyProtection="1">
      <alignment horizontal="center" vertical="center" wrapText="1"/>
    </xf>
    <xf numFmtId="0" fontId="30" fillId="13" borderId="30" xfId="0" applyFont="1" applyFill="1" applyBorder="1" applyAlignment="1" applyProtection="1">
      <alignment horizontal="center" vertical="center" wrapText="1"/>
    </xf>
    <xf numFmtId="0" fontId="30" fillId="13" borderId="31" xfId="0" applyFont="1" applyFill="1" applyBorder="1" applyAlignment="1" applyProtection="1">
      <alignment horizontal="center" vertical="center" wrapText="1"/>
    </xf>
    <xf numFmtId="0" fontId="30" fillId="13" borderId="32" xfId="0" applyFont="1" applyFill="1" applyBorder="1" applyAlignment="1" applyProtection="1">
      <alignment horizontal="center" vertical="center" wrapText="1"/>
    </xf>
    <xf numFmtId="0" fontId="30" fillId="13" borderId="33" xfId="0" applyFont="1" applyFill="1" applyBorder="1" applyAlignment="1" applyProtection="1">
      <alignment horizontal="center" vertical="center" wrapText="1"/>
    </xf>
    <xf numFmtId="0" fontId="30" fillId="13" borderId="34" xfId="0" applyFont="1" applyFill="1" applyBorder="1" applyAlignment="1" applyProtection="1">
      <alignment horizontal="center" vertical="center" wrapText="1"/>
    </xf>
    <xf numFmtId="0" fontId="32" fillId="13" borderId="30" xfId="0" applyFont="1" applyFill="1" applyBorder="1" applyAlignment="1" applyProtection="1">
      <alignment horizontal="center" vertical="center" wrapText="1"/>
    </xf>
    <xf numFmtId="0" fontId="30" fillId="13" borderId="35" xfId="0" applyFont="1" applyFill="1" applyBorder="1" applyAlignment="1" applyProtection="1">
      <alignment horizontal="center" vertical="center" wrapText="1"/>
    </xf>
    <xf numFmtId="0" fontId="30" fillId="13" borderId="36" xfId="0" applyFont="1" applyFill="1" applyBorder="1" applyAlignment="1" applyProtection="1">
      <alignment horizontal="center" vertical="center" wrapText="1"/>
    </xf>
    <xf numFmtId="0" fontId="30" fillId="13" borderId="37" xfId="0" applyFont="1" applyFill="1" applyBorder="1" applyAlignment="1" applyProtection="1">
      <alignment horizontal="center" vertical="center" wrapText="1"/>
    </xf>
    <xf numFmtId="0" fontId="30" fillId="13" borderId="38" xfId="0" applyFont="1" applyFill="1" applyBorder="1" applyAlignment="1" applyProtection="1">
      <alignment horizontal="center" vertical="center" wrapText="1"/>
    </xf>
    <xf numFmtId="0" fontId="30" fillId="13" borderId="39" xfId="0" applyFont="1" applyFill="1" applyBorder="1" applyAlignment="1" applyProtection="1">
      <alignment horizontal="center" vertical="center" wrapText="1"/>
    </xf>
    <xf numFmtId="0" fontId="33" fillId="11" borderId="40" xfId="0" applyFont="1" applyFill="1" applyBorder="1" applyAlignment="1" applyProtection="1">
      <alignment horizontal="center" vertical="center" shrinkToFit="1"/>
      <protection locked="0"/>
    </xf>
    <xf numFmtId="0" fontId="34" fillId="2" borderId="1" xfId="0" applyFont="1" applyFill="1" applyBorder="1" applyAlignment="1" applyProtection="1">
      <alignment horizontal="center"/>
      <protection locked="0"/>
    </xf>
    <xf numFmtId="0" fontId="16" fillId="7" borderId="1" xfId="0" applyFont="1" applyFill="1" applyBorder="1" applyProtection="1">
      <protection locked="0"/>
    </xf>
    <xf numFmtId="0" fontId="17" fillId="6" borderId="1" xfId="0" applyFont="1" applyFill="1" applyBorder="1" applyAlignment="1" applyProtection="1">
      <alignment horizontal="center" vertical="center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Protection="1"/>
    <xf numFmtId="0" fontId="18" fillId="4" borderId="1" xfId="0" applyFont="1" applyFill="1" applyBorder="1" applyProtection="1"/>
    <xf numFmtId="0" fontId="18" fillId="6" borderId="1" xfId="0" applyFont="1" applyFill="1" applyBorder="1" applyProtection="1"/>
    <xf numFmtId="0" fontId="0" fillId="7" borderId="1" xfId="0" applyFill="1" applyBorder="1" applyAlignment="1" applyProtection="1">
      <alignment horizontal="center" vertical="center"/>
      <protection locked="0"/>
    </xf>
    <xf numFmtId="0" fontId="0" fillId="7" borderId="41" xfId="0" applyFill="1" applyBorder="1" applyAlignment="1" applyProtection="1">
      <alignment horizontal="center" vertical="center"/>
      <protection locked="0"/>
    </xf>
    <xf numFmtId="0" fontId="0" fillId="7" borderId="42" xfId="0" applyFill="1" applyBorder="1" applyAlignment="1" applyProtection="1">
      <alignment horizontal="center" vertical="center"/>
      <protection locked="0"/>
    </xf>
    <xf numFmtId="0" fontId="0" fillId="7" borderId="43" xfId="0" applyFill="1" applyBorder="1" applyAlignment="1" applyProtection="1">
      <alignment horizontal="center" vertical="center"/>
      <protection locked="0"/>
    </xf>
    <xf numFmtId="0" fontId="0" fillId="7" borderId="44" xfId="0" applyFill="1" applyBorder="1" applyAlignment="1" applyProtection="1">
      <alignment horizontal="center" vertical="center"/>
      <protection locked="0"/>
    </xf>
    <xf numFmtId="0" fontId="0" fillId="7" borderId="45" xfId="0" applyFill="1" applyBorder="1" applyAlignment="1" applyProtection="1">
      <alignment horizontal="center" vertical="center"/>
      <protection locked="0"/>
    </xf>
    <xf numFmtId="0" fontId="0" fillId="7" borderId="46" xfId="0" applyFill="1" applyBorder="1" applyAlignment="1" applyProtection="1">
      <alignment horizontal="center" vertical="center"/>
      <protection locked="0"/>
    </xf>
    <xf numFmtId="0" fontId="35" fillId="4" borderId="0" xfId="0" applyFont="1" applyFill="1" applyAlignment="1" applyProtection="1"/>
    <xf numFmtId="0" fontId="16" fillId="7" borderId="41" xfId="0" applyFont="1" applyFill="1" applyBorder="1" applyAlignment="1" applyProtection="1">
      <alignment horizontal="center" vertical="center"/>
      <protection locked="0"/>
    </xf>
    <xf numFmtId="0" fontId="16" fillId="7" borderId="42" xfId="0" applyFont="1" applyFill="1" applyBorder="1" applyAlignment="1" applyProtection="1">
      <alignment horizontal="center" vertical="center"/>
      <protection locked="0"/>
    </xf>
    <xf numFmtId="0" fontId="16" fillId="7" borderId="43" xfId="0" applyFont="1" applyFill="1" applyBorder="1" applyAlignment="1" applyProtection="1">
      <alignment horizontal="center" vertical="center"/>
      <protection locked="0"/>
    </xf>
    <xf numFmtId="0" fontId="25" fillId="7" borderId="1" xfId="0" applyFont="1" applyFill="1" applyBorder="1" applyAlignment="1" applyProtection="1">
      <alignment horizontal="center" vertical="center" wrapText="1"/>
      <protection locked="0"/>
    </xf>
    <xf numFmtId="0" fontId="25" fillId="7" borderId="41" xfId="0" applyFont="1" applyFill="1" applyBorder="1" applyAlignment="1" applyProtection="1">
      <alignment horizontal="center" vertical="center" wrapText="1"/>
      <protection locked="0"/>
    </xf>
    <xf numFmtId="0" fontId="25" fillId="7" borderId="42" xfId="0" applyFont="1" applyFill="1" applyBorder="1" applyAlignment="1" applyProtection="1">
      <alignment horizontal="center" vertical="center" wrapText="1"/>
      <protection locked="0"/>
    </xf>
    <xf numFmtId="0" fontId="25" fillId="7" borderId="43" xfId="0" applyFont="1" applyFill="1" applyBorder="1" applyAlignment="1" applyProtection="1">
      <alignment horizontal="center" vertical="center" wrapText="1"/>
      <protection locked="0"/>
    </xf>
    <xf numFmtId="0" fontId="25" fillId="7" borderId="44" xfId="0" applyFont="1" applyFill="1" applyBorder="1" applyAlignment="1" applyProtection="1">
      <alignment horizontal="center" vertical="center" wrapText="1"/>
      <protection locked="0"/>
    </xf>
    <xf numFmtId="0" fontId="25" fillId="7" borderId="45" xfId="0" applyFont="1" applyFill="1" applyBorder="1" applyAlignment="1" applyProtection="1">
      <alignment horizontal="center" vertical="center" wrapText="1"/>
      <protection locked="0"/>
    </xf>
    <xf numFmtId="0" fontId="36" fillId="7" borderId="46" xfId="0" applyFont="1" applyFill="1" applyBorder="1" applyAlignment="1" applyProtection="1">
      <alignment horizontal="center" vertical="center" wrapText="1"/>
      <protection locked="0"/>
    </xf>
    <xf numFmtId="0" fontId="36" fillId="7" borderId="1" xfId="0" applyFont="1" applyFill="1" applyBorder="1" applyAlignment="1" applyProtection="1">
      <alignment horizontal="center" vertical="center" wrapText="1"/>
      <protection locked="0"/>
    </xf>
    <xf numFmtId="0" fontId="36" fillId="7" borderId="41" xfId="0" applyFont="1" applyFill="1" applyBorder="1" applyAlignment="1" applyProtection="1">
      <alignment horizontal="center" vertical="center" wrapText="1"/>
      <protection locked="0"/>
    </xf>
    <xf numFmtId="0" fontId="36" fillId="7" borderId="44" xfId="0" applyFont="1" applyFill="1" applyBorder="1" applyAlignment="1" applyProtection="1">
      <alignment horizontal="center" vertical="center" wrapText="1"/>
      <protection locked="0"/>
    </xf>
    <xf numFmtId="0" fontId="37" fillId="7" borderId="1" xfId="0" applyFont="1" applyFill="1" applyBorder="1" applyAlignment="1" applyProtection="1">
      <alignment horizontal="center" vertical="center" wrapText="1"/>
      <protection locked="0"/>
    </xf>
    <xf numFmtId="0" fontId="37" fillId="7" borderId="41" xfId="0" applyFont="1" applyFill="1" applyBorder="1" applyAlignment="1" applyProtection="1">
      <alignment horizontal="center" vertical="center" wrapText="1"/>
      <protection locked="0"/>
    </xf>
    <xf numFmtId="0" fontId="37" fillId="7" borderId="42" xfId="0" applyFont="1" applyFill="1" applyBorder="1" applyAlignment="1" applyProtection="1">
      <alignment horizontal="center" vertical="center" wrapText="1"/>
      <protection locked="0"/>
    </xf>
    <xf numFmtId="0" fontId="37" fillId="7" borderId="43" xfId="0" applyFont="1" applyFill="1" applyBorder="1" applyAlignment="1" applyProtection="1">
      <alignment horizontal="center" vertical="center" wrapText="1"/>
      <protection locked="0"/>
    </xf>
    <xf numFmtId="0" fontId="37" fillId="7" borderId="44" xfId="0" applyFont="1" applyFill="1" applyBorder="1" applyAlignment="1" applyProtection="1">
      <alignment horizontal="center" vertical="center" wrapText="1"/>
      <protection locked="0"/>
    </xf>
    <xf numFmtId="0" fontId="37" fillId="7" borderId="45" xfId="0" applyFont="1" applyFill="1" applyBorder="1" applyAlignment="1" applyProtection="1">
      <alignment horizontal="center" vertical="center" wrapText="1"/>
      <protection locked="0"/>
    </xf>
    <xf numFmtId="0" fontId="37" fillId="7" borderId="46" xfId="0" applyFont="1" applyFill="1" applyBorder="1" applyAlignment="1" applyProtection="1">
      <alignment horizontal="center" vertical="center" wrapText="1"/>
      <protection locked="0"/>
    </xf>
    <xf numFmtId="0" fontId="38" fillId="7" borderId="1" xfId="0" applyFont="1" applyFill="1" applyBorder="1" applyAlignment="1" applyProtection="1">
      <alignment horizontal="center" vertical="center" wrapText="1"/>
      <protection locked="0"/>
    </xf>
    <xf numFmtId="0" fontId="38" fillId="7" borderId="41" xfId="0" applyFont="1" applyFill="1" applyBorder="1" applyAlignment="1" applyProtection="1">
      <alignment horizontal="center" vertical="center" wrapText="1"/>
      <protection locked="0"/>
    </xf>
    <xf numFmtId="0" fontId="38" fillId="7" borderId="42" xfId="0" applyFont="1" applyFill="1" applyBorder="1" applyAlignment="1" applyProtection="1">
      <alignment horizontal="center" vertical="center" wrapText="1"/>
      <protection locked="0"/>
    </xf>
    <xf numFmtId="0" fontId="38" fillId="7" borderId="43" xfId="0" applyFont="1" applyFill="1" applyBorder="1" applyAlignment="1" applyProtection="1">
      <alignment horizontal="center" vertical="center" wrapText="1"/>
      <protection locked="0"/>
    </xf>
    <xf numFmtId="0" fontId="38" fillId="7" borderId="44" xfId="0" applyFont="1" applyFill="1" applyBorder="1" applyAlignment="1" applyProtection="1">
      <alignment horizontal="center" vertical="center" wrapText="1"/>
      <protection locked="0"/>
    </xf>
    <xf numFmtId="0" fontId="38" fillId="7" borderId="45" xfId="0" applyFont="1" applyFill="1" applyBorder="1" applyAlignment="1" applyProtection="1">
      <alignment horizontal="center" vertical="center" wrapText="1"/>
      <protection locked="0"/>
    </xf>
    <xf numFmtId="0" fontId="38" fillId="7" borderId="46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 vertical="center"/>
    </xf>
    <xf numFmtId="0" fontId="16" fillId="0" borderId="10" xfId="0" applyFont="1" applyBorder="1" applyAlignment="1" applyProtection="1">
      <alignment horizontal="center"/>
    </xf>
    <xf numFmtId="0" fontId="17" fillId="0" borderId="10" xfId="0" applyFont="1" applyBorder="1" applyAlignment="1" applyProtection="1">
      <alignment horizontal="center" vertical="center"/>
    </xf>
    <xf numFmtId="0" fontId="16" fillId="0" borderId="10" xfId="0" applyFont="1" applyBorder="1" applyAlignment="1" applyProtection="1">
      <alignment vertical="center"/>
    </xf>
    <xf numFmtId="0" fontId="18" fillId="0" borderId="10" xfId="0" applyFont="1" applyBorder="1" applyProtection="1"/>
    <xf numFmtId="0" fontId="16" fillId="0" borderId="14" xfId="0" applyFont="1" applyBorder="1" applyProtection="1"/>
    <xf numFmtId="0" fontId="16" fillId="0" borderId="14" xfId="0" applyFont="1" applyBorder="1" applyAlignment="1" applyProtection="1">
      <alignment horizontal="center"/>
    </xf>
    <xf numFmtId="0" fontId="17" fillId="0" borderId="14" xfId="0" applyFont="1" applyBorder="1" applyAlignment="1" applyProtection="1">
      <alignment horizontal="center" vertical="center"/>
    </xf>
    <xf numFmtId="0" fontId="16" fillId="0" borderId="14" xfId="0" applyFont="1" applyBorder="1" applyAlignment="1" applyProtection="1">
      <alignment vertical="center"/>
    </xf>
    <xf numFmtId="0" fontId="18" fillId="0" borderId="14" xfId="0" applyFont="1" applyBorder="1" applyProtection="1"/>
    <xf numFmtId="0" fontId="16" fillId="7" borderId="14" xfId="0" applyFont="1" applyFill="1" applyBorder="1" applyProtection="1"/>
    <xf numFmtId="0" fontId="16" fillId="7" borderId="14" xfId="0" applyFont="1" applyFill="1" applyBorder="1" applyAlignment="1" applyProtection="1">
      <alignment horizontal="center"/>
    </xf>
    <xf numFmtId="0" fontId="16" fillId="7" borderId="14" xfId="0" applyFont="1" applyFill="1" applyBorder="1" applyAlignment="1" applyProtection="1">
      <alignment vertical="center"/>
    </xf>
    <xf numFmtId="0" fontId="16" fillId="4" borderId="14" xfId="0" applyFont="1" applyFill="1" applyBorder="1" applyProtection="1"/>
    <xf numFmtId="0" fontId="18" fillId="4" borderId="14" xfId="0" applyFont="1" applyFill="1" applyBorder="1" applyProtection="1"/>
    <xf numFmtId="0" fontId="0" fillId="0" borderId="0" xfId="0" applyAlignment="1"/>
    <xf numFmtId="0" fontId="0" fillId="0" borderId="0" xfId="0" applyFont="1"/>
    <xf numFmtId="0" fontId="14" fillId="0" borderId="0" xfId="0" applyFont="1" applyAlignment="1">
      <alignment horizontal="right" vertical="center"/>
    </xf>
    <xf numFmtId="164" fontId="39" fillId="0" borderId="1" xfId="0" applyNumberFormat="1" applyFont="1" applyBorder="1" applyAlignment="1" applyProtection="1">
      <alignment horizontal="center"/>
      <protection locked="0"/>
    </xf>
    <xf numFmtId="0" fontId="15" fillId="0" borderId="47" xfId="0" applyFont="1" applyBorder="1" applyAlignment="1">
      <alignment horizontal="right" vertical="center"/>
    </xf>
    <xf numFmtId="0" fontId="40" fillId="0" borderId="48" xfId="0" applyFont="1" applyBorder="1" applyAlignment="1"/>
    <xf numFmtId="0" fontId="41" fillId="0" borderId="47" xfId="0" applyFont="1" applyBorder="1" applyAlignment="1">
      <alignment horizontal="left" vertical="center"/>
    </xf>
    <xf numFmtId="0" fontId="40" fillId="0" borderId="49" xfId="0" applyFont="1" applyBorder="1" applyAlignment="1"/>
    <xf numFmtId="0" fontId="16" fillId="0" borderId="0" xfId="0" applyFont="1" applyAlignment="1">
      <alignment vertical="center"/>
    </xf>
    <xf numFmtId="0" fontId="42" fillId="11" borderId="50" xfId="0" applyFont="1" applyFill="1" applyBorder="1" applyAlignment="1">
      <alignment horizontal="left" vertical="center" wrapText="1"/>
    </xf>
    <xf numFmtId="0" fontId="43" fillId="0" borderId="51" xfId="0" applyFont="1" applyBorder="1" applyAlignment="1">
      <alignment horizontal="left" vertical="center" wrapText="1"/>
    </xf>
    <xf numFmtId="0" fontId="43" fillId="0" borderId="51" xfId="0" applyFont="1" applyBorder="1" applyAlignment="1">
      <alignment horizontal="center" vertical="center" wrapText="1"/>
    </xf>
    <xf numFmtId="0" fontId="15" fillId="0" borderId="49" xfId="0" applyFont="1" applyBorder="1" applyAlignment="1">
      <alignment horizontal="left" vertical="center" wrapText="1"/>
    </xf>
    <xf numFmtId="0" fontId="44" fillId="0" borderId="47" xfId="0" applyFont="1" applyBorder="1" applyAlignment="1">
      <alignment horizontal="left" vertical="center"/>
    </xf>
    <xf numFmtId="0" fontId="42" fillId="12" borderId="50" xfId="0" applyFont="1" applyFill="1" applyBorder="1" applyAlignment="1">
      <alignment horizontal="left" vertical="center" wrapText="1"/>
    </xf>
    <xf numFmtId="0" fontId="45" fillId="0" borderId="49" xfId="0" applyFont="1" applyBorder="1" applyAlignment="1">
      <alignment horizontal="right"/>
    </xf>
    <xf numFmtId="0" fontId="46" fillId="0" borderId="47" xfId="0" applyFont="1" applyBorder="1" applyAlignment="1">
      <alignment horizontal="left" vertical="center"/>
    </xf>
    <xf numFmtId="0" fontId="42" fillId="6" borderId="50" xfId="0" applyFont="1" applyFill="1" applyBorder="1" applyAlignment="1">
      <alignment horizontal="left" vertical="center" wrapText="1"/>
    </xf>
    <xf numFmtId="0" fontId="127" fillId="0" borderId="0" xfId="8" applyAlignment="1" applyProtection="1"/>
    <xf numFmtId="0" fontId="16" fillId="13" borderId="14" xfId="8" applyFont="1" applyFill="1" applyBorder="1" applyAlignment="1" applyProtection="1">
      <alignment horizontal="left"/>
    </xf>
    <xf numFmtId="0" fontId="16" fillId="7" borderId="14" xfId="8" applyFont="1" applyFill="1" applyBorder="1" applyAlignment="1" applyProtection="1">
      <alignment horizontal="left"/>
    </xf>
    <xf numFmtId="0" fontId="16" fillId="13" borderId="14" xfId="8" applyFont="1" applyFill="1" applyBorder="1" applyAlignment="1" applyProtection="1"/>
    <xf numFmtId="0" fontId="16" fillId="7" borderId="14" xfId="8" applyFont="1" applyFill="1" applyBorder="1" applyAlignment="1" applyProtection="1">
      <alignment vertical="center" wrapText="1"/>
    </xf>
    <xf numFmtId="0" fontId="48" fillId="13" borderId="6" xfId="1" applyFont="1" applyFill="1" applyBorder="1" applyAlignment="1">
      <alignment horizontal="left" vertical="top"/>
    </xf>
    <xf numFmtId="0" fontId="1" fillId="13" borderId="6" xfId="1" applyFont="1" applyFill="1" applyBorder="1" applyAlignment="1">
      <alignment horizontal="left" vertical="top"/>
    </xf>
    <xf numFmtId="0" fontId="0" fillId="13" borderId="13" xfId="0" applyFill="1" applyBorder="1" applyAlignment="1">
      <alignment horizontal="left"/>
    </xf>
    <xf numFmtId="0" fontId="16" fillId="7" borderId="14" xfId="8" applyFont="1" applyFill="1" applyBorder="1" applyAlignment="1" applyProtection="1"/>
    <xf numFmtId="0" fontId="16" fillId="7" borderId="23" xfId="8" applyFont="1" applyFill="1" applyBorder="1" applyAlignment="1" applyProtection="1">
      <alignment vertical="center" wrapText="1"/>
    </xf>
    <xf numFmtId="0" fontId="26" fillId="11" borderId="23" xfId="8" applyFont="1" applyFill="1" applyBorder="1" applyAlignment="1" applyProtection="1">
      <alignment horizontal="center" vertical="top" wrapText="1"/>
    </xf>
    <xf numFmtId="0" fontId="18" fillId="7" borderId="13" xfId="8" applyFont="1" applyFill="1" applyBorder="1" applyAlignment="1" applyProtection="1"/>
    <xf numFmtId="0" fontId="35" fillId="11" borderId="52" xfId="8" applyFont="1" applyFill="1" applyBorder="1" applyAlignment="1" applyProtection="1">
      <alignment horizontal="center" vertical="center" wrapText="1"/>
    </xf>
    <xf numFmtId="0" fontId="34" fillId="2" borderId="1" xfId="8" applyFont="1" applyFill="1" applyBorder="1" applyAlignment="1" applyProtection="1">
      <alignment horizontal="center" vertical="center"/>
    </xf>
    <xf numFmtId="0" fontId="35" fillId="11" borderId="53" xfId="8" applyFont="1" applyFill="1" applyBorder="1" applyAlignment="1" applyProtection="1">
      <alignment horizontal="center" vertical="center" wrapText="1"/>
    </xf>
    <xf numFmtId="0" fontId="34" fillId="2" borderId="54" xfId="8" applyFont="1" applyFill="1" applyBorder="1" applyAlignment="1" applyProtection="1">
      <alignment horizontal="center" vertical="center"/>
    </xf>
    <xf numFmtId="0" fontId="16" fillId="7" borderId="14" xfId="8" applyFont="1" applyFill="1" applyBorder="1" applyAlignment="1" applyProtection="1">
      <alignment horizontal="center"/>
    </xf>
    <xf numFmtId="0" fontId="3" fillId="0" borderId="0" xfId="7" applyFont="1" applyAlignment="1" applyProtection="1"/>
    <xf numFmtId="0" fontId="3" fillId="0" borderId="0" xfId="0" applyFont="1" applyAlignment="1" applyProtection="1"/>
    <xf numFmtId="0" fontId="52" fillId="0" borderId="0" xfId="7" applyFont="1" applyAlignment="1" applyProtection="1">
      <alignment horizontal="center" vertical="center"/>
    </xf>
    <xf numFmtId="0" fontId="53" fillId="0" borderId="0" xfId="7" applyFont="1" applyAlignment="1" applyProtection="1">
      <alignment horizontal="center" vertical="center"/>
    </xf>
    <xf numFmtId="0" fontId="13" fillId="0" borderId="0" xfId="7" applyFont="1" applyAlignment="1" applyProtection="1">
      <alignment horizontal="right" vertical="center"/>
    </xf>
    <xf numFmtId="0" fontId="66" fillId="6" borderId="0" xfId="7" applyFont="1" applyFill="1" applyAlignment="1" applyProtection="1"/>
    <xf numFmtId="0" fontId="66" fillId="6" borderId="67" xfId="7" applyFont="1" applyFill="1" applyBorder="1" applyAlignment="1" applyProtection="1"/>
    <xf numFmtId="0" fontId="63" fillId="6" borderId="66" xfId="7" applyFont="1" applyFill="1" applyBorder="1" applyAlignment="1" applyProtection="1">
      <alignment horizontal="center" vertical="center" wrapText="1"/>
    </xf>
    <xf numFmtId="0" fontId="63" fillId="6" borderId="68" xfId="7" applyFont="1" applyFill="1" applyBorder="1" applyAlignment="1" applyProtection="1">
      <alignment horizontal="center" vertical="center" wrapText="1"/>
    </xf>
    <xf numFmtId="0" fontId="69" fillId="0" borderId="69" xfId="7" applyFont="1" applyBorder="1" applyAlignment="1" applyProtection="1">
      <alignment horizontal="center" vertical="center" wrapText="1"/>
    </xf>
    <xf numFmtId="0" fontId="38" fillId="0" borderId="52" xfId="7" applyFont="1" applyBorder="1" applyAlignment="1" applyProtection="1">
      <alignment horizontal="justify" vertical="center" wrapText="1"/>
      <protection locked="0"/>
    </xf>
    <xf numFmtId="0" fontId="38" fillId="0" borderId="52" xfId="5" applyFont="1" applyBorder="1" applyAlignment="1" applyProtection="1">
      <alignment horizontal="justify" vertical="center" wrapText="1"/>
    </xf>
    <xf numFmtId="14" fontId="38" fillId="3" borderId="52" xfId="7" applyNumberFormat="1" applyFont="1" applyFill="1" applyBorder="1" applyAlignment="1" applyProtection="1">
      <alignment horizontal="justify" vertical="center" wrapText="1"/>
      <protection locked="0"/>
    </xf>
    <xf numFmtId="0" fontId="38" fillId="3" borderId="70" xfId="7" applyFont="1" applyFill="1" applyBorder="1" applyAlignment="1" applyProtection="1">
      <alignment horizontal="center" vertical="center" wrapText="1"/>
      <protection locked="0"/>
    </xf>
    <xf numFmtId="0" fontId="38" fillId="0" borderId="66" xfId="5" applyFont="1" applyBorder="1" applyAlignment="1" applyProtection="1">
      <alignment horizontal="center" vertical="center" wrapText="1"/>
    </xf>
    <xf numFmtId="0" fontId="38" fillId="3" borderId="71" xfId="7" applyFont="1" applyFill="1" applyBorder="1" applyAlignment="1" applyProtection="1">
      <alignment horizontal="center" vertical="center" wrapText="1"/>
      <protection locked="0"/>
    </xf>
    <xf numFmtId="0" fontId="38" fillId="3" borderId="52" xfId="7" applyFont="1" applyFill="1" applyBorder="1" applyAlignment="1" applyProtection="1">
      <alignment horizontal="center" vertical="center" wrapText="1"/>
      <protection locked="0"/>
    </xf>
    <xf numFmtId="0" fontId="38" fillId="3" borderId="72" xfId="7" applyFont="1" applyFill="1" applyBorder="1" applyAlignment="1" applyProtection="1">
      <alignment horizontal="center" vertical="center" wrapText="1"/>
      <protection locked="0"/>
    </xf>
    <xf numFmtId="0" fontId="69" fillId="14" borderId="69" xfId="7" applyFont="1" applyFill="1" applyBorder="1" applyAlignment="1" applyProtection="1">
      <alignment horizontal="center" vertical="center" wrapText="1"/>
    </xf>
    <xf numFmtId="0" fontId="38" fillId="14" borderId="52" xfId="7" applyFont="1" applyFill="1" applyBorder="1" applyAlignment="1" applyProtection="1">
      <alignment horizontal="justify" vertical="center" wrapText="1"/>
      <protection locked="0"/>
    </xf>
    <xf numFmtId="0" fontId="38" fillId="14" borderId="52" xfId="5" applyFont="1" applyFill="1" applyBorder="1" applyAlignment="1" applyProtection="1">
      <alignment horizontal="justify" vertical="center" wrapText="1"/>
    </xf>
    <xf numFmtId="14" fontId="38" fillId="17" borderId="52" xfId="7" applyNumberFormat="1" applyFont="1" applyFill="1" applyBorder="1" applyAlignment="1" applyProtection="1">
      <alignment horizontal="justify" vertical="center" wrapText="1"/>
      <protection locked="0"/>
    </xf>
    <xf numFmtId="0" fontId="38" fillId="17" borderId="70" xfId="7" applyFont="1" applyFill="1" applyBorder="1" applyAlignment="1" applyProtection="1">
      <alignment horizontal="center" vertical="center" wrapText="1"/>
      <protection locked="0"/>
    </xf>
    <xf numFmtId="0" fontId="38" fillId="17" borderId="71" xfId="7" applyFont="1" applyFill="1" applyBorder="1" applyAlignment="1" applyProtection="1">
      <alignment horizontal="center" vertical="center" wrapText="1"/>
      <protection locked="0"/>
    </xf>
    <xf numFmtId="0" fontId="38" fillId="17" borderId="52" xfId="7" applyFont="1" applyFill="1" applyBorder="1" applyAlignment="1" applyProtection="1">
      <alignment horizontal="center" vertical="center" wrapText="1"/>
      <protection locked="0"/>
    </xf>
    <xf numFmtId="0" fontId="38" fillId="17" borderId="72" xfId="7" applyFont="1" applyFill="1" applyBorder="1" applyAlignment="1" applyProtection="1">
      <alignment horizontal="center" vertical="center" wrapText="1"/>
      <protection locked="0"/>
    </xf>
    <xf numFmtId="14" fontId="38" fillId="3" borderId="50" xfId="7" applyNumberFormat="1" applyFont="1" applyFill="1" applyBorder="1" applyAlignment="1" applyProtection="1">
      <alignment horizontal="justify" vertical="center" wrapText="1"/>
      <protection locked="0"/>
    </xf>
    <xf numFmtId="0" fontId="38" fillId="3" borderId="73" xfId="7" applyFont="1" applyFill="1" applyBorder="1" applyAlignment="1" applyProtection="1">
      <alignment horizontal="center" vertical="center" wrapText="1"/>
      <protection locked="0"/>
    </xf>
    <xf numFmtId="0" fontId="38" fillId="3" borderId="74" xfId="7" applyFont="1" applyFill="1" applyBorder="1" applyAlignment="1" applyProtection="1">
      <alignment horizontal="center" vertical="center" wrapText="1"/>
      <protection locked="0"/>
    </xf>
    <xf numFmtId="0" fontId="38" fillId="3" borderId="50" xfId="7" applyFont="1" applyFill="1" applyBorder="1" applyAlignment="1" applyProtection="1">
      <alignment horizontal="center" vertical="center" wrapText="1"/>
      <protection locked="0"/>
    </xf>
    <xf numFmtId="0" fontId="38" fillId="3" borderId="75" xfId="7" applyFont="1" applyFill="1" applyBorder="1" applyAlignment="1" applyProtection="1">
      <alignment horizontal="center" vertical="center" wrapText="1"/>
      <protection locked="0"/>
    </xf>
    <xf numFmtId="0" fontId="38" fillId="3" borderId="76" xfId="7" applyFont="1" applyFill="1" applyBorder="1" applyAlignment="1" applyProtection="1">
      <alignment horizontal="center" vertical="center" wrapText="1"/>
      <protection locked="0"/>
    </xf>
    <xf numFmtId="0" fontId="38" fillId="3" borderId="77" xfId="7" applyFont="1" applyFill="1" applyBorder="1" applyAlignment="1" applyProtection="1">
      <alignment horizontal="center" vertical="center" wrapText="1"/>
      <protection locked="0"/>
    </xf>
    <xf numFmtId="0" fontId="38" fillId="17" borderId="73" xfId="7" applyFont="1" applyFill="1" applyBorder="1" applyAlignment="1" applyProtection="1">
      <alignment horizontal="center" vertical="center" wrapText="1"/>
      <protection locked="0"/>
    </xf>
    <xf numFmtId="0" fontId="38" fillId="17" borderId="78" xfId="7" applyFont="1" applyFill="1" applyBorder="1" applyAlignment="1" applyProtection="1">
      <alignment horizontal="center" vertical="center" wrapText="1"/>
      <protection locked="0"/>
    </xf>
    <xf numFmtId="0" fontId="38" fillId="17" borderId="77" xfId="7" applyFont="1" applyFill="1" applyBorder="1" applyAlignment="1" applyProtection="1">
      <alignment horizontal="center" vertical="center" wrapText="1"/>
      <protection locked="0"/>
    </xf>
    <xf numFmtId="0" fontId="38" fillId="3" borderId="78" xfId="7" applyFont="1" applyFill="1" applyBorder="1" applyAlignment="1" applyProtection="1">
      <alignment horizontal="center" vertical="center" wrapText="1"/>
      <protection locked="0"/>
    </xf>
    <xf numFmtId="0" fontId="38" fillId="0" borderId="79" xfId="7" applyFont="1" applyBorder="1" applyAlignment="1" applyProtection="1">
      <alignment horizontal="justify" vertical="center" wrapText="1"/>
      <protection locked="0"/>
    </xf>
    <xf numFmtId="0" fontId="38" fillId="3" borderId="80" xfId="7" applyFont="1" applyFill="1" applyBorder="1" applyAlignment="1" applyProtection="1">
      <alignment horizontal="center" vertical="center" wrapText="1"/>
      <protection locked="0"/>
    </xf>
    <xf numFmtId="0" fontId="70" fillId="0" borderId="0" xfId="7" applyFont="1" applyBorder="1" applyAlignment="1" applyProtection="1">
      <alignment horizontal="center" vertical="center"/>
    </xf>
    <xf numFmtId="0" fontId="3" fillId="0" borderId="0" xfId="7" applyFont="1" applyBorder="1" applyAlignment="1" applyProtection="1">
      <alignment horizontal="left" vertical="top" wrapText="1"/>
      <protection locked="0"/>
    </xf>
    <xf numFmtId="0" fontId="127" fillId="0" borderId="0" xfId="6" applyAlignment="1" applyProtection="1"/>
    <xf numFmtId="0" fontId="72" fillId="0" borderId="0" xfId="7" applyFont="1" applyAlignment="1" applyProtection="1"/>
    <xf numFmtId="0" fontId="72" fillId="0" borderId="0" xfId="7" applyFont="1" applyAlignment="1" applyProtection="1">
      <alignment horizontal="center" vertical="center"/>
    </xf>
    <xf numFmtId="0" fontId="73" fillId="0" borderId="0" xfId="6" applyFont="1" applyAlignment="1" applyProtection="1">
      <alignment horizontal="center" vertical="top"/>
    </xf>
    <xf numFmtId="0" fontId="3" fillId="0" borderId="0" xfId="7" applyFont="1" applyAlignment="1" applyProtection="1">
      <alignment horizontal="center" vertical="center"/>
    </xf>
    <xf numFmtId="0" fontId="72" fillId="0" borderId="0" xfId="6" applyFont="1" applyAlignment="1" applyProtection="1"/>
    <xf numFmtId="0" fontId="72" fillId="0" borderId="0" xfId="6" applyFont="1" applyAlignment="1" applyProtection="1">
      <alignment horizontal="right" vertical="center"/>
    </xf>
    <xf numFmtId="0" fontId="72" fillId="0" borderId="0" xfId="6" applyFont="1" applyAlignment="1" applyProtection="1">
      <alignment horizontal="center" vertical="center"/>
    </xf>
    <xf numFmtId="0" fontId="127" fillId="0" borderId="0" xfId="6" applyAlignment="1" applyProtection="1">
      <alignment horizontal="center" vertical="center"/>
    </xf>
    <xf numFmtId="0" fontId="127" fillId="0" borderId="0" xfId="6" applyAlignment="1" applyProtection="1">
      <alignment horizontal="left"/>
    </xf>
    <xf numFmtId="0" fontId="35" fillId="0" borderId="0" xfId="6" applyFont="1" applyAlignment="1" applyProtection="1">
      <alignment vertical="center"/>
    </xf>
    <xf numFmtId="0" fontId="127" fillId="18" borderId="86" xfId="6" applyFill="1" applyBorder="1" applyAlignment="1" applyProtection="1">
      <alignment horizontal="center" vertical="center"/>
    </xf>
    <xf numFmtId="0" fontId="127" fillId="14" borderId="86" xfId="6" applyFill="1" applyBorder="1" applyAlignment="1" applyProtection="1">
      <alignment horizontal="center" vertical="center"/>
    </xf>
    <xf numFmtId="0" fontId="72" fillId="0" borderId="0" xfId="7" applyFont="1" applyAlignment="1" applyProtection="1">
      <alignment horizontal="right" vertical="center"/>
    </xf>
    <xf numFmtId="0" fontId="81" fillId="0" borderId="0" xfId="6" applyFont="1" applyAlignment="1" applyProtection="1"/>
    <xf numFmtId="0" fontId="82" fillId="0" borderId="0" xfId="6" applyFont="1" applyAlignment="1" applyProtection="1">
      <alignment horizontal="center" vertical="center" wrapText="1"/>
    </xf>
    <xf numFmtId="0" fontId="83" fillId="0" borderId="0" xfId="6" applyFont="1" applyAlignment="1" applyProtection="1">
      <alignment horizontal="center"/>
    </xf>
    <xf numFmtId="0" fontId="34" fillId="2" borderId="46" xfId="6" applyFont="1" applyFill="1" applyBorder="1" applyAlignment="1" applyProtection="1">
      <alignment horizontal="center" vertical="center"/>
    </xf>
    <xf numFmtId="0" fontId="23" fillId="0" borderId="0" xfId="6" applyFont="1" applyAlignment="1" applyProtection="1">
      <alignment vertical="center" wrapText="1"/>
    </xf>
    <xf numFmtId="0" fontId="36" fillId="14" borderId="97" xfId="6" applyFont="1" applyFill="1" applyBorder="1" applyAlignment="1" applyProtection="1">
      <alignment horizontal="center" vertical="center" wrapText="1"/>
    </xf>
    <xf numFmtId="0" fontId="25" fillId="14" borderId="1" xfId="6" applyFont="1" applyFill="1" applyBorder="1" applyAlignment="1" applyProtection="1">
      <alignment horizontal="center" vertical="center" wrapText="1"/>
    </xf>
    <xf numFmtId="0" fontId="37" fillId="14" borderId="1" xfId="6" applyFont="1" applyFill="1" applyBorder="1" applyAlignment="1" applyProtection="1">
      <alignment horizontal="center" vertical="center" wrapText="1"/>
    </xf>
    <xf numFmtId="0" fontId="38" fillId="0" borderId="97" xfId="6" applyFont="1" applyBorder="1" applyAlignment="1" applyProtection="1">
      <alignment horizontal="center" vertical="center" wrapText="1"/>
    </xf>
    <xf numFmtId="0" fontId="38" fillId="0" borderId="1" xfId="6" applyFont="1" applyBorder="1" applyAlignment="1" applyProtection="1">
      <alignment horizontal="center" vertical="center" wrapText="1"/>
    </xf>
    <xf numFmtId="0" fontId="38" fillId="0" borderId="98" xfId="6" applyFont="1" applyBorder="1" applyAlignment="1" applyProtection="1">
      <alignment horizontal="center" vertical="center" wrapText="1"/>
    </xf>
    <xf numFmtId="0" fontId="92" fillId="0" borderId="99" xfId="6" applyFont="1" applyBorder="1" applyAlignment="1" applyProtection="1">
      <alignment horizontal="center" vertical="center" wrapText="1"/>
    </xf>
    <xf numFmtId="0" fontId="38" fillId="0" borderId="100" xfId="6" applyFont="1" applyBorder="1" applyAlignment="1" applyProtection="1">
      <alignment horizontal="center" vertical="center" wrapText="1"/>
    </xf>
    <xf numFmtId="0" fontId="38" fillId="0" borderId="0" xfId="6" applyFont="1" applyAlignment="1" applyProtection="1">
      <alignment horizontal="center" vertical="center" wrapText="1"/>
    </xf>
    <xf numFmtId="0" fontId="23" fillId="0" borderId="0" xfId="6" applyFont="1" applyAlignment="1" applyProtection="1">
      <alignment horizontal="right" vertical="center" wrapText="1"/>
    </xf>
    <xf numFmtId="0" fontId="23" fillId="0" borderId="0" xfId="6" applyFont="1" applyAlignment="1" applyProtection="1">
      <alignment horizontal="right" vertical="top" wrapText="1"/>
    </xf>
    <xf numFmtId="0" fontId="127" fillId="0" borderId="0" xfId="6" applyAlignment="1" applyProtection="1">
      <alignment horizontal="center" vertical="top"/>
    </xf>
    <xf numFmtId="0" fontId="93" fillId="15" borderId="0" xfId="6" applyFont="1" applyFill="1" applyAlignment="1" applyProtection="1">
      <alignment horizontal="right" vertical="center"/>
    </xf>
    <xf numFmtId="0" fontId="95" fillId="0" borderId="0" xfId="6" applyFont="1" applyAlignment="1" applyProtection="1">
      <alignment horizontal="center" vertical="center" wrapText="1"/>
    </xf>
    <xf numFmtId="0" fontId="93" fillId="15" borderId="0" xfId="6" applyFont="1" applyFill="1" applyAlignment="1" applyProtection="1">
      <alignment horizontal="right" vertical="center" wrapText="1"/>
    </xf>
    <xf numFmtId="0" fontId="99" fillId="0" borderId="0" xfId="6" applyFont="1" applyAlignment="1" applyProtection="1"/>
    <xf numFmtId="0" fontId="93" fillId="0" borderId="0" xfId="6" applyFont="1" applyAlignment="1" applyProtection="1">
      <alignment horizontal="right" vertical="center"/>
    </xf>
    <xf numFmtId="0" fontId="94" fillId="0" borderId="0" xfId="2" applyFont="1" applyBorder="1" applyAlignment="1">
      <alignment horizontal="center" vertical="center" wrapText="1"/>
    </xf>
    <xf numFmtId="0" fontId="93" fillId="0" borderId="0" xfId="6" applyFont="1" applyAlignment="1" applyProtection="1">
      <alignment horizontal="left" vertical="center" wrapText="1"/>
    </xf>
    <xf numFmtId="0" fontId="1" fillId="0" borderId="0" xfId="1" applyFont="1" applyAlignment="1">
      <alignment horizontal="center" vertical="center" wrapText="1"/>
    </xf>
    <xf numFmtId="0" fontId="100" fillId="0" borderId="0" xfId="6" applyFont="1" applyAlignment="1" applyProtection="1">
      <alignment vertical="top" wrapText="1"/>
    </xf>
    <xf numFmtId="0" fontId="79" fillId="0" borderId="71" xfId="6" applyFont="1" applyBorder="1" applyAlignment="1" applyProtection="1">
      <alignment horizontal="center" vertical="center" wrapText="1"/>
    </xf>
    <xf numFmtId="0" fontId="105" fillId="0" borderId="71" xfId="6" applyFont="1" applyBorder="1" applyAlignment="1" applyProtection="1">
      <alignment horizontal="center" vertical="center"/>
    </xf>
    <xf numFmtId="0" fontId="24" fillId="18" borderId="71" xfId="6" applyFont="1" applyFill="1" applyBorder="1" applyAlignment="1" applyProtection="1">
      <alignment horizontal="center" vertical="center" wrapText="1"/>
    </xf>
    <xf numFmtId="0" fontId="127" fillId="0" borderId="105" xfId="6" applyBorder="1" applyAlignment="1" applyProtection="1">
      <alignment horizontal="left" vertical="top" wrapText="1"/>
    </xf>
    <xf numFmtId="0" fontId="127" fillId="0" borderId="0" xfId="6" applyAlignment="1" applyProtection="1">
      <alignment horizontal="left" vertical="top" wrapText="1"/>
    </xf>
    <xf numFmtId="0" fontId="108" fillId="15" borderId="0" xfId="6" applyFont="1" applyFill="1" applyAlignment="1" applyProtection="1">
      <alignment vertical="center" wrapText="1"/>
    </xf>
    <xf numFmtId="0" fontId="127" fillId="0" borderId="0" xfId="6" applyAlignment="1" applyProtection="1">
      <alignment vertical="center"/>
    </xf>
    <xf numFmtId="0" fontId="0" fillId="0" borderId="109" xfId="6" applyFont="1" applyBorder="1" applyAlignment="1" applyProtection="1">
      <alignment horizontal="center" vertical="center" wrapText="1"/>
    </xf>
    <xf numFmtId="0" fontId="127" fillId="15" borderId="0" xfId="6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107" fillId="0" borderId="0" xfId="6" applyFont="1" applyAlignment="1" applyProtection="1">
      <alignment horizontal="left" vertical="top" wrapText="1"/>
    </xf>
    <xf numFmtId="0" fontId="112" fillId="18" borderId="114" xfId="6" applyFont="1" applyFill="1" applyBorder="1" applyAlignment="1" applyProtection="1">
      <alignment horizontal="center" vertical="center" wrapText="1"/>
    </xf>
    <xf numFmtId="0" fontId="112" fillId="18" borderId="114" xfId="6" applyFont="1" applyFill="1" applyBorder="1" applyAlignment="1" applyProtection="1">
      <alignment horizontal="center" vertical="center"/>
    </xf>
    <xf numFmtId="0" fontId="127" fillId="13" borderId="0" xfId="6" applyFill="1" applyAlignment="1" applyProtection="1"/>
    <xf numFmtId="0" fontId="74" fillId="13" borderId="0" xfId="6" applyFont="1" applyFill="1" applyAlignment="1" applyProtection="1">
      <alignment vertical="center" wrapText="1"/>
    </xf>
    <xf numFmtId="0" fontId="72" fillId="13" borderId="0" xfId="7" applyFont="1" applyFill="1" applyAlignment="1" applyProtection="1"/>
    <xf numFmtId="0" fontId="72" fillId="13" borderId="0" xfId="7" applyFont="1" applyFill="1" applyAlignment="1" applyProtection="1">
      <alignment horizontal="center" vertical="center"/>
    </xf>
    <xf numFmtId="0" fontId="3" fillId="13" borderId="0" xfId="7" applyFont="1" applyFill="1" applyAlignment="1" applyProtection="1"/>
    <xf numFmtId="0" fontId="64" fillId="13" borderId="0" xfId="6" applyFont="1" applyFill="1" applyAlignment="1" applyProtection="1">
      <alignment horizontal="right"/>
    </xf>
    <xf numFmtId="0" fontId="9" fillId="13" borderId="0" xfId="6" applyFont="1" applyFill="1" applyAlignment="1" applyProtection="1">
      <alignment horizontal="right" vertical="center" wrapText="1"/>
    </xf>
    <xf numFmtId="0" fontId="113" fillId="13" borderId="0" xfId="7" applyFont="1" applyFill="1" applyAlignment="1" applyProtection="1">
      <alignment vertical="center"/>
    </xf>
    <xf numFmtId="0" fontId="24" fillId="13" borderId="0" xfId="6" applyFont="1" applyFill="1" applyAlignment="1" applyProtection="1"/>
    <xf numFmtId="0" fontId="114" fillId="13" borderId="0" xfId="6" applyFont="1" applyFill="1" applyAlignment="1" applyProtection="1">
      <alignment horizontal="center"/>
    </xf>
    <xf numFmtId="0" fontId="115" fillId="13" borderId="0" xfId="7" applyFont="1" applyFill="1" applyAlignment="1" applyProtection="1">
      <alignment horizontal="center"/>
    </xf>
    <xf numFmtId="0" fontId="116" fillId="13" borderId="0" xfId="6" applyFont="1" applyFill="1" applyAlignment="1" applyProtection="1">
      <alignment vertical="center" wrapText="1"/>
    </xf>
    <xf numFmtId="0" fontId="116" fillId="13" borderId="0" xfId="6" applyFont="1" applyFill="1" applyAlignment="1" applyProtection="1">
      <alignment horizontal="center" vertical="top"/>
    </xf>
    <xf numFmtId="0" fontId="88" fillId="13" borderId="0" xfId="6" applyFont="1" applyFill="1" applyAlignment="1" applyProtection="1">
      <alignment horizontal="center"/>
    </xf>
    <xf numFmtId="0" fontId="25" fillId="0" borderId="0" xfId="6" applyFont="1" applyBorder="1" applyAlignment="1" applyProtection="1">
      <alignment horizontal="center" vertical="center" wrapText="1"/>
    </xf>
    <xf numFmtId="0" fontId="37" fillId="14" borderId="118" xfId="6" applyFont="1" applyFill="1" applyBorder="1" applyAlignment="1" applyProtection="1">
      <alignment horizontal="center" vertical="center" wrapText="1"/>
    </xf>
    <xf numFmtId="0" fontId="37" fillId="14" borderId="119" xfId="6" applyFont="1" applyFill="1" applyBorder="1" applyAlignment="1" applyProtection="1">
      <alignment horizontal="center" vertical="center" wrapText="1"/>
    </xf>
    <xf numFmtId="0" fontId="30" fillId="0" borderId="0" xfId="7" applyFont="1" applyBorder="1" applyAlignment="1" applyProtection="1">
      <alignment horizontal="center" vertical="center" wrapText="1"/>
    </xf>
    <xf numFmtId="0" fontId="13" fillId="0" borderId="1" xfId="6" applyFont="1" applyBorder="1" applyAlignment="1" applyProtection="1">
      <alignment horizontal="center" vertical="center"/>
    </xf>
    <xf numFmtId="0" fontId="13" fillId="0" borderId="45" xfId="6" applyFont="1" applyBorder="1" applyAlignment="1" applyProtection="1">
      <alignment horizontal="center" vertical="center"/>
    </xf>
    <xf numFmtId="0" fontId="13" fillId="0" borderId="121" xfId="6" applyFont="1" applyBorder="1" applyAlignment="1" applyProtection="1">
      <alignment horizontal="center" vertical="center"/>
    </xf>
    <xf numFmtId="0" fontId="13" fillId="0" borderId="122" xfId="6" applyFont="1" applyBorder="1" applyAlignment="1" applyProtection="1">
      <alignment horizontal="center" vertical="center"/>
    </xf>
    <xf numFmtId="0" fontId="13" fillId="32" borderId="118" xfId="6" applyFont="1" applyFill="1" applyBorder="1" applyAlignment="1" applyProtection="1">
      <alignment horizontal="center" vertical="center"/>
    </xf>
    <xf numFmtId="0" fontId="13" fillId="32" borderId="124" xfId="6" applyFont="1" applyFill="1" applyBorder="1" applyAlignment="1" applyProtection="1">
      <alignment horizontal="center" vertical="center"/>
    </xf>
    <xf numFmtId="0" fontId="13" fillId="7" borderId="125" xfId="7" applyFont="1" applyFill="1" applyBorder="1" applyAlignment="1" applyProtection="1">
      <alignment horizontal="center" vertical="center" wrapText="1"/>
    </xf>
    <xf numFmtId="0" fontId="13" fillId="0" borderId="0" xfId="6" applyFont="1" applyAlignment="1" applyProtection="1"/>
    <xf numFmtId="0" fontId="13" fillId="0" borderId="43" xfId="6" applyFont="1" applyBorder="1" applyAlignment="1" applyProtection="1">
      <alignment horizontal="center" vertical="center"/>
    </xf>
    <xf numFmtId="0" fontId="13" fillId="0" borderId="126" xfId="6" applyFont="1" applyBorder="1" applyAlignment="1" applyProtection="1">
      <alignment horizontal="center" vertical="center"/>
    </xf>
    <xf numFmtId="0" fontId="13" fillId="0" borderId="125" xfId="6" applyFont="1" applyBorder="1" applyAlignment="1" applyProtection="1">
      <alignment horizontal="center" vertical="center"/>
    </xf>
    <xf numFmtId="0" fontId="24" fillId="0" borderId="0" xfId="6" applyFont="1" applyAlignment="1" applyProtection="1"/>
    <xf numFmtId="0" fontId="118" fillId="13" borderId="0" xfId="6" applyFont="1" applyFill="1" applyAlignment="1" applyProtection="1"/>
    <xf numFmtId="0" fontId="5" fillId="13" borderId="0" xfId="6" applyFont="1" applyFill="1" applyAlignment="1" applyProtection="1"/>
    <xf numFmtId="0" fontId="119" fillId="0" borderId="0" xfId="6" applyFont="1" applyBorder="1" applyAlignment="1" applyProtection="1">
      <alignment horizontal="center" vertical="center" wrapText="1"/>
    </xf>
    <xf numFmtId="0" fontId="119" fillId="0" borderId="127" xfId="6" applyFont="1" applyBorder="1" applyAlignment="1" applyProtection="1">
      <alignment horizontal="center" vertical="center" wrapText="1"/>
    </xf>
    <xf numFmtId="0" fontId="12" fillId="11" borderId="74" xfId="6" applyFont="1" applyFill="1" applyBorder="1" applyAlignment="1" applyProtection="1">
      <alignment horizontal="center" vertical="center" wrapText="1"/>
    </xf>
    <xf numFmtId="0" fontId="87" fillId="11" borderId="74" xfId="6" applyFont="1" applyFill="1" applyBorder="1" applyAlignment="1" applyProtection="1">
      <alignment horizontal="center" vertical="center" wrapText="1"/>
    </xf>
    <xf numFmtId="0" fontId="87" fillId="11" borderId="127" xfId="6" applyFont="1" applyFill="1" applyBorder="1" applyAlignment="1" applyProtection="1">
      <alignment horizontal="center" vertical="center" wrapText="1"/>
    </xf>
    <xf numFmtId="0" fontId="12" fillId="11" borderId="127" xfId="6" applyFont="1" applyFill="1" applyBorder="1" applyAlignment="1" applyProtection="1">
      <alignment horizontal="center" vertical="center" wrapText="1"/>
    </xf>
    <xf numFmtId="0" fontId="127" fillId="0" borderId="127" xfId="6" applyBorder="1" applyAlignment="1" applyProtection="1"/>
    <xf numFmtId="0" fontId="0" fillId="0" borderId="52" xfId="6" applyFont="1" applyBorder="1" applyAlignment="1" applyProtection="1">
      <alignment horizontal="center" vertical="center"/>
    </xf>
    <xf numFmtId="0" fontId="127" fillId="18" borderId="71" xfId="6" applyFill="1" applyBorder="1" applyAlignment="1" applyProtection="1">
      <protection locked="0"/>
    </xf>
    <xf numFmtId="0" fontId="0" fillId="14" borderId="81" xfId="6" applyFont="1" applyFill="1" applyBorder="1" applyAlignment="1" applyProtection="1">
      <alignment horizontal="center" vertical="center"/>
    </xf>
    <xf numFmtId="0" fontId="127" fillId="17" borderId="128" xfId="6" applyFill="1" applyBorder="1" applyAlignment="1" applyProtection="1">
      <protection locked="0"/>
    </xf>
    <xf numFmtId="0" fontId="0" fillId="0" borderId="81" xfId="6" applyFont="1" applyBorder="1" applyAlignment="1" applyProtection="1">
      <alignment horizontal="center" vertical="center"/>
    </xf>
    <xf numFmtId="0" fontId="127" fillId="18" borderId="128" xfId="6" applyFill="1" applyBorder="1" applyAlignment="1" applyProtection="1">
      <protection locked="0"/>
    </xf>
    <xf numFmtId="0" fontId="127" fillId="15" borderId="0" xfId="6" applyFill="1" applyAlignment="1" applyProtection="1">
      <protection locked="0"/>
    </xf>
    <xf numFmtId="0" fontId="38" fillId="13" borderId="0" xfId="6" applyFont="1" applyFill="1" applyAlignment="1" applyProtection="1">
      <alignment horizontal="center" vertical="center" wrapText="1"/>
      <protection locked="0"/>
    </xf>
    <xf numFmtId="0" fontId="23" fillId="13" borderId="0" xfId="6" applyFont="1" applyFill="1" applyAlignment="1" applyProtection="1">
      <alignment horizontal="right" vertical="center" wrapText="1"/>
    </xf>
    <xf numFmtId="0" fontId="23" fillId="13" borderId="0" xfId="6" applyFont="1" applyFill="1" applyAlignment="1" applyProtection="1">
      <alignment horizontal="right" vertical="top" wrapText="1"/>
    </xf>
    <xf numFmtId="0" fontId="23" fillId="13" borderId="0" xfId="6" applyFont="1" applyFill="1" applyAlignment="1" applyProtection="1">
      <alignment vertical="center" wrapText="1"/>
    </xf>
    <xf numFmtId="0" fontId="3" fillId="13" borderId="0" xfId="7" applyFont="1" applyFill="1" applyAlignment="1" applyProtection="1">
      <alignment horizontal="center" vertical="center"/>
    </xf>
    <xf numFmtId="0" fontId="3" fillId="13" borderId="0" xfId="7" applyFont="1" applyFill="1" applyAlignment="1" applyProtection="1">
      <alignment vertical="center"/>
    </xf>
    <xf numFmtId="0" fontId="121" fillId="13" borderId="0" xfId="7" applyFont="1" applyFill="1" applyAlignment="1" applyProtection="1">
      <alignment horizontal="center"/>
    </xf>
    <xf numFmtId="0" fontId="127" fillId="13" borderId="0" xfId="6" applyFill="1" applyAlignment="1" applyProtection="1">
      <alignment vertical="center"/>
    </xf>
    <xf numFmtId="0" fontId="125" fillId="0" borderId="0" xfId="0" applyFont="1" applyAlignment="1" applyProtection="1"/>
    <xf numFmtId="0" fontId="0" fillId="0" borderId="0" xfId="0" applyAlignment="1">
      <alignment horizontal="center" vertical="center"/>
    </xf>
    <xf numFmtId="0" fontId="0" fillId="4" borderId="0" xfId="0" applyFill="1" applyAlignment="1"/>
    <xf numFmtId="0" fontId="12" fillId="0" borderId="0" xfId="0" applyFont="1" applyAlignment="1"/>
    <xf numFmtId="0" fontId="13" fillId="2" borderId="129" xfId="0" applyFont="1" applyFill="1" applyBorder="1"/>
    <xf numFmtId="0" fontId="13" fillId="2" borderId="0" xfId="0" applyFont="1" applyFill="1"/>
    <xf numFmtId="0" fontId="0" fillId="2" borderId="0" xfId="0" applyFill="1" applyAlignment="1"/>
    <xf numFmtId="0" fontId="14" fillId="2" borderId="40" xfId="0" applyFont="1" applyFill="1" applyBorder="1" applyAlignment="1">
      <alignment horizontal="right" vertical="center"/>
    </xf>
    <xf numFmtId="164" fontId="15" fillId="7" borderId="1" xfId="0" applyNumberFormat="1" applyFont="1" applyFill="1" applyBorder="1" applyAlignment="1">
      <alignment horizontal="center"/>
    </xf>
    <xf numFmtId="0" fontId="14" fillId="7" borderId="40" xfId="0" applyFont="1" applyFill="1" applyBorder="1" applyAlignment="1">
      <alignment horizontal="right" vertical="center"/>
    </xf>
    <xf numFmtId="49" fontId="15" fillId="7" borderId="1" xfId="0" applyNumberFormat="1" applyFont="1" applyFill="1" applyBorder="1" applyAlignment="1">
      <alignment horizontal="center"/>
    </xf>
    <xf numFmtId="0" fontId="16" fillId="7" borderId="14" xfId="0" applyFont="1" applyFill="1" applyBorder="1"/>
    <xf numFmtId="0" fontId="16" fillId="6" borderId="14" xfId="0" applyFont="1" applyFill="1" applyBorder="1" applyAlignment="1">
      <alignment horizontal="center" vertical="center"/>
    </xf>
    <xf numFmtId="0" fontId="16" fillId="7" borderId="23" xfId="0" applyFont="1" applyFill="1" applyBorder="1" applyAlignment="1">
      <alignment vertical="center"/>
    </xf>
    <xf numFmtId="0" fontId="16" fillId="4" borderId="14" xfId="0" applyFont="1" applyFill="1" applyBorder="1"/>
    <xf numFmtId="0" fontId="18" fillId="6" borderId="23" xfId="0" applyFont="1" applyFill="1" applyBorder="1"/>
    <xf numFmtId="0" fontId="16" fillId="7" borderId="23" xfId="0" applyFont="1" applyFill="1" applyBorder="1" applyAlignment="1">
      <alignment horizontal="center" vertical="center" wrapText="1"/>
    </xf>
    <xf numFmtId="0" fontId="16" fillId="7" borderId="23" xfId="0" applyFont="1" applyFill="1" applyBorder="1"/>
    <xf numFmtId="0" fontId="0" fillId="7" borderId="0" xfId="0" applyFill="1" applyAlignment="1"/>
    <xf numFmtId="0" fontId="16" fillId="7" borderId="14" xfId="0" applyFont="1" applyFill="1" applyBorder="1" applyAlignment="1">
      <alignment horizontal="center"/>
    </xf>
    <xf numFmtId="0" fontId="16" fillId="6" borderId="40" xfId="0" applyFont="1" applyFill="1" applyBorder="1" applyAlignment="1">
      <alignment horizontal="center" vertical="center"/>
    </xf>
    <xf numFmtId="0" fontId="16" fillId="4" borderId="6" xfId="0" applyFont="1" applyFill="1" applyBorder="1"/>
    <xf numFmtId="0" fontId="18" fillId="6" borderId="0" xfId="0" applyFont="1" applyFill="1"/>
    <xf numFmtId="0" fontId="19" fillId="6" borderId="8" xfId="0" applyFont="1" applyFill="1" applyBorder="1" applyAlignment="1">
      <alignment vertical="center"/>
    </xf>
    <xf numFmtId="0" fontId="19" fillId="6" borderId="130" xfId="0" applyFont="1" applyFill="1" applyBorder="1" applyAlignment="1">
      <alignment vertical="center"/>
    </xf>
    <xf numFmtId="0" fontId="19" fillId="6" borderId="9" xfId="0" applyFont="1" applyFill="1" applyBorder="1" applyAlignment="1">
      <alignment vertical="center"/>
    </xf>
    <xf numFmtId="0" fontId="20" fillId="8" borderId="11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2" fillId="8" borderId="13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23" fillId="9" borderId="131" xfId="0" applyFont="1" applyFill="1" applyBorder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23" fillId="9" borderId="132" xfId="0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25" fillId="10" borderId="133" xfId="0" applyFont="1" applyFill="1" applyBorder="1" applyAlignment="1" applyProtection="1">
      <alignment vertical="center" wrapText="1"/>
    </xf>
    <xf numFmtId="0" fontId="25" fillId="10" borderId="134" xfId="0" applyFont="1" applyFill="1" applyBorder="1" applyAlignment="1">
      <alignment horizontal="center" vertical="center" wrapText="1"/>
    </xf>
    <xf numFmtId="0" fontId="25" fillId="10" borderId="134" xfId="0" applyFont="1" applyFill="1" applyBorder="1" applyAlignment="1">
      <alignment horizontal="center" vertical="center"/>
    </xf>
    <xf numFmtId="0" fontId="25" fillId="10" borderId="133" xfId="0" applyFont="1" applyFill="1" applyBorder="1" applyAlignment="1">
      <alignment vertical="center"/>
    </xf>
    <xf numFmtId="0" fontId="25" fillId="10" borderId="133" xfId="0" applyFont="1" applyFill="1" applyBorder="1" applyAlignment="1">
      <alignment vertical="center" wrapText="1"/>
    </xf>
    <xf numFmtId="0" fontId="25" fillId="14" borderId="134" xfId="0" applyFont="1" applyFill="1" applyBorder="1" applyAlignment="1">
      <alignment horizontal="center" vertical="center"/>
    </xf>
    <xf numFmtId="0" fontId="0" fillId="33" borderId="0" xfId="0" applyFont="1" applyFill="1" applyAlignment="1">
      <alignment horizontal="center" vertical="center" wrapText="1"/>
    </xf>
    <xf numFmtId="0" fontId="26" fillId="11" borderId="23" xfId="0" applyFont="1" applyFill="1" applyBorder="1" applyAlignment="1">
      <alignment horizontal="center" vertical="top" wrapText="1"/>
    </xf>
    <xf numFmtId="0" fontId="28" fillId="11" borderId="23" xfId="0" applyFont="1" applyFill="1" applyBorder="1" applyAlignment="1">
      <alignment horizontal="center" vertical="top" wrapText="1"/>
    </xf>
    <xf numFmtId="0" fontId="26" fillId="11" borderId="24" xfId="0" applyFont="1" applyFill="1" applyBorder="1" applyAlignment="1">
      <alignment horizontal="center" vertical="center" wrapText="1"/>
    </xf>
    <xf numFmtId="0" fontId="26" fillId="11" borderId="23" xfId="0" applyFont="1" applyFill="1" applyBorder="1" applyAlignment="1">
      <alignment horizontal="center" vertical="center" wrapText="1"/>
    </xf>
    <xf numFmtId="0" fontId="16" fillId="6" borderId="23" xfId="0" applyFont="1" applyFill="1" applyBorder="1" applyAlignment="1">
      <alignment horizontal="center" vertical="center" wrapText="1"/>
    </xf>
    <xf numFmtId="0" fontId="29" fillId="12" borderId="0" xfId="0" applyFont="1" applyFill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30" fillId="7" borderId="29" xfId="0" applyFont="1" applyFill="1" applyBorder="1" applyAlignment="1">
      <alignment horizontal="center" vertical="center" wrapText="1"/>
    </xf>
    <xf numFmtId="0" fontId="30" fillId="14" borderId="29" xfId="0" applyFont="1" applyFill="1" applyBorder="1" applyAlignment="1">
      <alignment horizontal="center" vertical="center" wrapText="1"/>
    </xf>
    <xf numFmtId="0" fontId="30" fillId="14" borderId="29" xfId="0" applyFont="1" applyFill="1" applyBorder="1" applyAlignment="1" applyProtection="1">
      <alignment horizontal="center" vertical="center" wrapText="1"/>
    </xf>
    <xf numFmtId="0" fontId="33" fillId="11" borderId="40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/>
    </xf>
    <xf numFmtId="0" fontId="42" fillId="7" borderId="1" xfId="0" applyFont="1" applyFill="1" applyBorder="1"/>
    <xf numFmtId="0" fontId="16" fillId="7" borderId="1" xfId="0" applyFont="1" applyFill="1" applyBorder="1"/>
    <xf numFmtId="0" fontId="16" fillId="6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4" borderId="1" xfId="0" applyFont="1" applyFill="1" applyBorder="1"/>
    <xf numFmtId="0" fontId="18" fillId="6" borderId="1" xfId="0" applyFont="1" applyFill="1" applyBorder="1"/>
    <xf numFmtId="0" fontId="16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16" fillId="7" borderId="10" xfId="0" applyFont="1" applyFill="1" applyBorder="1"/>
    <xf numFmtId="0" fontId="16" fillId="0" borderId="10" xfId="0" applyFont="1" applyBorder="1" applyAlignment="1">
      <alignment horizontal="center" vertical="center"/>
    </xf>
    <xf numFmtId="0" fontId="16" fillId="7" borderId="10" xfId="0" applyFont="1" applyFill="1" applyBorder="1" applyAlignment="1">
      <alignment vertical="center"/>
    </xf>
    <xf numFmtId="0" fontId="16" fillId="4" borderId="10" xfId="0" applyFont="1" applyFill="1" applyBorder="1"/>
    <xf numFmtId="0" fontId="18" fillId="0" borderId="10" xfId="0" applyFont="1" applyBorder="1"/>
    <xf numFmtId="0" fontId="16" fillId="0" borderId="14" xfId="0" applyFont="1" applyBorder="1" applyAlignment="1">
      <alignment horizontal="center" vertical="center"/>
    </xf>
    <xf numFmtId="0" fontId="16" fillId="7" borderId="14" xfId="0" applyFont="1" applyFill="1" applyBorder="1" applyAlignment="1">
      <alignment vertical="center"/>
    </xf>
    <xf numFmtId="0" fontId="18" fillId="0" borderId="14" xfId="0" applyFont="1" applyBorder="1"/>
    <xf numFmtId="0" fontId="47" fillId="13" borderId="40" xfId="8" applyFont="1" applyFill="1" applyBorder="1" applyAlignment="1" applyProtection="1">
      <alignment horizontal="left" vertical="top" wrapText="1"/>
    </xf>
    <xf numFmtId="0" fontId="50" fillId="0" borderId="0" xfId="7" applyFont="1" applyAlignment="1" applyProtection="1">
      <alignment horizontal="center"/>
    </xf>
    <xf numFmtId="0" fontId="51" fillId="14" borderId="0" xfId="7" applyFont="1" applyFill="1" applyAlignment="1" applyProtection="1">
      <alignment horizontal="center" vertical="center"/>
    </xf>
    <xf numFmtId="0" fontId="3" fillId="3" borderId="0" xfId="7" applyFont="1" applyFill="1" applyAlignment="1" applyProtection="1">
      <alignment horizontal="left"/>
      <protection locked="0"/>
    </xf>
    <xf numFmtId="0" fontId="51" fillId="0" borderId="0" xfId="7" applyFont="1" applyAlignment="1" applyProtection="1">
      <alignment horizontal="center" vertical="center"/>
    </xf>
    <xf numFmtId="0" fontId="51" fillId="15" borderId="0" xfId="7" applyFont="1" applyFill="1" applyAlignment="1" applyProtection="1">
      <alignment horizontal="center" vertical="center"/>
    </xf>
    <xf numFmtId="0" fontId="3" fillId="15" borderId="0" xfId="7" applyFont="1" applyFill="1" applyAlignment="1" applyProtection="1">
      <alignment horizontal="left"/>
      <protection locked="0"/>
    </xf>
    <xf numFmtId="0" fontId="3" fillId="3" borderId="0" xfId="7" applyFont="1" applyFill="1" applyAlignment="1" applyProtection="1">
      <alignment horizontal="center" vertical="center"/>
      <protection locked="0"/>
    </xf>
    <xf numFmtId="0" fontId="54" fillId="14" borderId="52" xfId="7" applyFont="1" applyFill="1" applyBorder="1" applyAlignment="1" applyProtection="1">
      <alignment horizontal="center" vertical="center" wrapText="1"/>
    </xf>
    <xf numFmtId="0" fontId="3" fillId="3" borderId="52" xfId="7" applyFont="1" applyFill="1" applyBorder="1" applyAlignment="1" applyProtection="1">
      <alignment horizontal="center"/>
      <protection locked="0"/>
    </xf>
    <xf numFmtId="0" fontId="54" fillId="3" borderId="52" xfId="7" applyFont="1" applyFill="1" applyBorder="1" applyAlignment="1" applyProtection="1">
      <alignment horizontal="center" vertical="center" wrapText="1"/>
      <protection locked="0"/>
    </xf>
    <xf numFmtId="0" fontId="55" fillId="14" borderId="55" xfId="7" applyFont="1" applyFill="1" applyBorder="1" applyAlignment="1" applyProtection="1">
      <alignment horizontal="center" vertical="center" wrapText="1"/>
    </xf>
    <xf numFmtId="0" fontId="54" fillId="0" borderId="0" xfId="7" applyFont="1" applyBorder="1" applyAlignment="1" applyProtection="1">
      <alignment horizontal="center" vertical="center" wrapText="1"/>
    </xf>
    <xf numFmtId="0" fontId="55" fillId="3" borderId="52" xfId="7" applyFont="1" applyFill="1" applyBorder="1" applyAlignment="1" applyProtection="1">
      <alignment horizontal="center" vertical="center" wrapText="1"/>
    </xf>
    <xf numFmtId="0" fontId="56" fillId="0" borderId="0" xfId="7" applyFont="1" applyAlignment="1" applyProtection="1">
      <alignment horizontal="center" vertical="center"/>
    </xf>
    <xf numFmtId="0" fontId="59" fillId="6" borderId="56" xfId="7" applyFont="1" applyFill="1" applyBorder="1" applyAlignment="1" applyProtection="1">
      <alignment horizontal="center" vertical="center" wrapText="1"/>
    </xf>
    <xf numFmtId="0" fontId="60" fillId="6" borderId="57" xfId="7" applyFont="1" applyFill="1" applyBorder="1" applyAlignment="1" applyProtection="1">
      <alignment horizontal="center" vertical="center" textRotation="255" wrapText="1"/>
    </xf>
    <xf numFmtId="0" fontId="61" fillId="6" borderId="57" xfId="7" applyFont="1" applyFill="1" applyBorder="1" applyAlignment="1" applyProtection="1">
      <alignment horizontal="center" vertical="center" wrapText="1"/>
    </xf>
    <xf numFmtId="0" fontId="62" fillId="6" borderId="58" xfId="7" applyFont="1" applyFill="1" applyBorder="1" applyAlignment="1" applyProtection="1">
      <alignment horizontal="center" vertical="center" wrapText="1"/>
    </xf>
    <xf numFmtId="0" fontId="60" fillId="6" borderId="59" xfId="7" applyFont="1" applyFill="1" applyBorder="1" applyAlignment="1" applyProtection="1">
      <alignment horizontal="center" vertical="center" textRotation="90" wrapText="1"/>
    </xf>
    <xf numFmtId="0" fontId="63" fillId="6" borderId="60" xfId="7" applyFont="1" applyFill="1" applyBorder="1" applyAlignment="1" applyProtection="1">
      <alignment horizontal="center" vertical="center" wrapText="1"/>
    </xf>
    <xf numFmtId="0" fontId="61" fillId="6" borderId="61" xfId="7" applyFont="1" applyFill="1" applyBorder="1" applyAlignment="1" applyProtection="1">
      <alignment horizontal="center" vertical="center" textRotation="90" wrapText="1"/>
    </xf>
    <xf numFmtId="0" fontId="61" fillId="6" borderId="57" xfId="7" applyFont="1" applyFill="1" applyBorder="1" applyAlignment="1" applyProtection="1">
      <alignment horizontal="center" vertical="center" textRotation="90" wrapText="1"/>
    </xf>
    <xf numFmtId="0" fontId="61" fillId="6" borderId="62" xfId="7" applyFont="1" applyFill="1" applyBorder="1" applyAlignment="1" applyProtection="1">
      <alignment horizontal="center" vertical="center" textRotation="90" wrapText="1"/>
    </xf>
    <xf numFmtId="0" fontId="54" fillId="16" borderId="63" xfId="7" applyFont="1" applyFill="1" applyBorder="1" applyAlignment="1" applyProtection="1">
      <alignment horizontal="center" vertical="center" textRotation="90" wrapText="1"/>
    </xf>
    <xf numFmtId="0" fontId="64" fillId="0" borderId="64" xfId="0" applyFont="1" applyBorder="1" applyAlignment="1" applyProtection="1">
      <alignment horizontal="center" vertical="center"/>
    </xf>
    <xf numFmtId="0" fontId="65" fillId="0" borderId="64" xfId="0" applyFont="1" applyBorder="1" applyAlignment="1" applyProtection="1">
      <alignment horizontal="center" vertical="center" wrapText="1"/>
    </xf>
    <xf numFmtId="0" fontId="64" fillId="0" borderId="64" xfId="0" applyFont="1" applyBorder="1" applyAlignment="1">
      <alignment horizontal="center" vertical="center"/>
    </xf>
    <xf numFmtId="0" fontId="62" fillId="6" borderId="65" xfId="7" applyFont="1" applyFill="1" applyBorder="1" applyAlignment="1" applyProtection="1">
      <alignment horizontal="center" vertical="center" wrapText="1"/>
    </xf>
    <xf numFmtId="0" fontId="62" fillId="6" borderId="66" xfId="7" applyFont="1" applyFill="1" applyBorder="1" applyAlignment="1" applyProtection="1">
      <alignment horizontal="center" vertical="center" wrapText="1"/>
    </xf>
    <xf numFmtId="0" fontId="60" fillId="6" borderId="66" xfId="7" applyFont="1" applyFill="1" applyBorder="1" applyAlignment="1" applyProtection="1">
      <alignment horizontal="center" vertical="center" wrapText="1"/>
    </xf>
    <xf numFmtId="0" fontId="67" fillId="6" borderId="64" xfId="6" applyFont="1" applyFill="1" applyBorder="1" applyAlignment="1" applyProtection="1">
      <alignment horizontal="center" vertical="center" wrapText="1"/>
    </xf>
    <xf numFmtId="165" fontId="68" fillId="6" borderId="64" xfId="6" applyNumberFormat="1" applyFont="1" applyFill="1" applyBorder="1" applyAlignment="1" applyProtection="1">
      <alignment horizontal="center" vertical="center" wrapText="1"/>
    </xf>
    <xf numFmtId="165" fontId="12" fillId="6" borderId="64" xfId="6" applyNumberFormat="1" applyFont="1" applyFill="1" applyBorder="1" applyAlignment="1" applyProtection="1">
      <alignment horizontal="center" vertical="center" wrapText="1"/>
    </xf>
    <xf numFmtId="0" fontId="3" fillId="0" borderId="64" xfId="0" applyFont="1" applyBorder="1" applyAlignment="1" applyProtection="1">
      <alignment horizontal="center" vertical="center"/>
    </xf>
    <xf numFmtId="0" fontId="70" fillId="14" borderId="50" xfId="7" applyFont="1" applyFill="1" applyBorder="1" applyAlignment="1" applyProtection="1">
      <alignment horizontal="center" vertical="center"/>
    </xf>
    <xf numFmtId="0" fontId="3" fillId="3" borderId="81" xfId="7" applyFont="1" applyFill="1" applyBorder="1" applyAlignment="1" applyProtection="1">
      <alignment horizontal="center" vertical="center" wrapText="1"/>
      <protection locked="0"/>
    </xf>
    <xf numFmtId="0" fontId="56" fillId="0" borderId="0" xfId="7" applyFont="1" applyBorder="1" applyAlignment="1" applyProtection="1">
      <alignment horizontal="left" vertical="center"/>
    </xf>
    <xf numFmtId="0" fontId="0" fillId="0" borderId="0" xfId="6" applyFont="1" applyAlignment="1" applyProtection="1">
      <alignment horizontal="center" vertical="center"/>
    </xf>
    <xf numFmtId="14" fontId="71" fillId="18" borderId="0" xfId="6" applyNumberFormat="1" applyFont="1" applyFill="1" applyAlignment="1" applyProtection="1">
      <alignment horizontal="center" vertical="center"/>
      <protection locked="0"/>
    </xf>
    <xf numFmtId="0" fontId="74" fillId="0" borderId="0" xfId="6" applyFont="1" applyAlignment="1" applyProtection="1">
      <alignment horizontal="left" vertical="center" wrapText="1"/>
    </xf>
    <xf numFmtId="0" fontId="76" fillId="0" borderId="0" xfId="0" applyFont="1" applyAlignment="1" applyProtection="1">
      <alignment horizontal="left" vertical="center"/>
    </xf>
    <xf numFmtId="0" fontId="77" fillId="3" borderId="0" xfId="6" applyFont="1" applyFill="1" applyAlignment="1" applyProtection="1">
      <alignment horizontal="center" vertical="center"/>
    </xf>
    <xf numFmtId="0" fontId="5" fillId="0" borderId="0" xfId="6" applyFont="1" applyAlignment="1" applyProtection="1">
      <alignment horizontal="center" vertical="center"/>
    </xf>
    <xf numFmtId="0" fontId="78" fillId="5" borderId="0" xfId="6" applyFont="1" applyFill="1" applyAlignment="1" applyProtection="1">
      <alignment horizontal="center" vertical="center"/>
    </xf>
    <xf numFmtId="0" fontId="35" fillId="19" borderId="82" xfId="6" applyFont="1" applyFill="1" applyBorder="1" applyAlignment="1" applyProtection="1">
      <alignment horizontal="center" vertical="center"/>
    </xf>
    <xf numFmtId="0" fontId="127" fillId="18" borderId="82" xfId="6" applyFill="1" applyBorder="1" applyAlignment="1" applyProtection="1">
      <alignment horizontal="center" vertical="center" wrapText="1"/>
    </xf>
    <xf numFmtId="0" fontId="35" fillId="20" borderId="83" xfId="6" applyFont="1" applyFill="1" applyBorder="1" applyAlignment="1" applyProtection="1">
      <alignment horizontal="center" vertical="center"/>
    </xf>
    <xf numFmtId="0" fontId="35" fillId="21" borderId="84" xfId="6" applyFont="1" applyFill="1" applyBorder="1" applyAlignment="1" applyProtection="1">
      <alignment horizontal="center" vertical="center"/>
    </xf>
    <xf numFmtId="0" fontId="127" fillId="18" borderId="83" xfId="6" applyFill="1" applyBorder="1" applyAlignment="1" applyProtection="1">
      <alignment horizontal="left" vertical="top" wrapText="1"/>
    </xf>
    <xf numFmtId="0" fontId="127" fillId="5" borderId="85" xfId="6" applyFill="1" applyBorder="1" applyAlignment="1" applyProtection="1">
      <alignment horizontal="center" vertical="center"/>
    </xf>
    <xf numFmtId="0" fontId="35" fillId="22" borderId="86" xfId="6" applyFont="1" applyFill="1" applyBorder="1" applyAlignment="1" applyProtection="1">
      <alignment horizontal="center" vertical="center"/>
    </xf>
    <xf numFmtId="0" fontId="0" fillId="0" borderId="86" xfId="6" applyFont="1" applyBorder="1" applyAlignment="1" applyProtection="1">
      <alignment horizontal="center" vertical="center"/>
    </xf>
    <xf numFmtId="0" fontId="0" fillId="14" borderId="86" xfId="6" applyFont="1" applyFill="1" applyBorder="1" applyAlignment="1" applyProtection="1">
      <alignment horizontal="center" vertical="center"/>
    </xf>
    <xf numFmtId="0" fontId="24" fillId="14" borderId="86" xfId="6" applyFont="1" applyFill="1" applyBorder="1" applyAlignment="1" applyProtection="1">
      <alignment horizontal="center" vertical="center"/>
    </xf>
    <xf numFmtId="0" fontId="71" fillId="23" borderId="87" xfId="6" applyFont="1" applyFill="1" applyBorder="1" applyAlignment="1" applyProtection="1">
      <alignment horizontal="center" vertical="center"/>
    </xf>
    <xf numFmtId="0" fontId="127" fillId="5" borderId="88" xfId="6" applyFill="1" applyBorder="1" applyAlignment="1" applyProtection="1">
      <alignment horizontal="center" vertical="center"/>
    </xf>
    <xf numFmtId="0" fontId="79" fillId="14" borderId="86" xfId="6" applyFont="1" applyFill="1" applyBorder="1" applyAlignment="1" applyProtection="1">
      <alignment horizontal="center" vertical="center"/>
    </xf>
    <xf numFmtId="0" fontId="127" fillId="18" borderId="86" xfId="6" applyFill="1" applyBorder="1" applyAlignment="1" applyProtection="1">
      <alignment horizontal="left" vertical="center"/>
    </xf>
    <xf numFmtId="14" fontId="71" fillId="0" borderId="0" xfId="6" applyNumberFormat="1" applyFont="1" applyAlignment="1" applyProtection="1">
      <alignment horizontal="center" vertical="center"/>
    </xf>
    <xf numFmtId="0" fontId="24" fillId="0" borderId="0" xfId="6" applyFont="1" applyAlignment="1" applyProtection="1">
      <alignment horizontal="right" vertical="top" wrapText="1"/>
    </xf>
    <xf numFmtId="0" fontId="80" fillId="0" borderId="0" xfId="6" applyFont="1" applyAlignment="1" applyProtection="1">
      <alignment horizontal="center"/>
    </xf>
    <xf numFmtId="0" fontId="18" fillId="11" borderId="89" xfId="6" applyFont="1" applyFill="1" applyBorder="1" applyAlignment="1" applyProtection="1">
      <alignment horizontal="center" vertical="center" wrapText="1"/>
    </xf>
    <xf numFmtId="0" fontId="21" fillId="8" borderId="90" xfId="6" applyFont="1" applyFill="1" applyBorder="1" applyAlignment="1" applyProtection="1">
      <alignment horizontal="center" vertical="center" wrapText="1"/>
    </xf>
    <xf numFmtId="0" fontId="127" fillId="0" borderId="91" xfId="6" applyBorder="1" applyAlignment="1" applyProtection="1">
      <alignment horizontal="center" vertical="center"/>
    </xf>
    <xf numFmtId="0" fontId="18" fillId="11" borderId="92" xfId="6" applyFont="1" applyFill="1" applyBorder="1" applyAlignment="1" applyProtection="1">
      <alignment horizontal="center" vertical="center" wrapText="1"/>
    </xf>
    <xf numFmtId="0" fontId="21" fillId="8" borderId="93" xfId="6" applyFont="1" applyFill="1" applyBorder="1" applyAlignment="1" applyProtection="1">
      <alignment horizontal="center" vertical="center" wrapText="1"/>
    </xf>
    <xf numFmtId="0" fontId="20" fillId="8" borderId="93" xfId="6" applyFont="1" applyFill="1" applyBorder="1" applyAlignment="1" applyProtection="1">
      <alignment horizontal="center" vertical="center" wrapText="1"/>
    </xf>
    <xf numFmtId="0" fontId="84" fillId="8" borderId="93" xfId="6" applyFont="1" applyFill="1" applyBorder="1" applyAlignment="1" applyProtection="1">
      <alignment horizontal="center" vertical="center" wrapText="1"/>
    </xf>
    <xf numFmtId="0" fontId="18" fillId="11" borderId="94" xfId="6" applyFont="1" applyFill="1" applyBorder="1" applyAlignment="1" applyProtection="1">
      <alignment horizontal="center" vertical="center" wrapText="1"/>
    </xf>
    <xf numFmtId="0" fontId="12" fillId="8" borderId="93" xfId="6" applyFont="1" applyFill="1" applyBorder="1" applyAlignment="1" applyProtection="1">
      <alignment horizontal="center" vertical="center" wrapText="1"/>
    </xf>
    <xf numFmtId="0" fontId="18" fillId="11" borderId="95" xfId="6" applyFont="1" applyFill="1" applyBorder="1" applyAlignment="1" applyProtection="1">
      <alignment horizontal="center" vertical="center" wrapText="1"/>
    </xf>
    <xf numFmtId="0" fontId="87" fillId="8" borderId="96" xfId="6" applyFont="1" applyFill="1" applyBorder="1" applyAlignment="1" applyProtection="1">
      <alignment horizontal="center" vertical="center" wrapText="1"/>
    </xf>
    <xf numFmtId="0" fontId="127" fillId="11" borderId="97" xfId="6" applyFill="1" applyBorder="1" applyAlignment="1" applyProtection="1">
      <alignment horizontal="center"/>
    </xf>
    <xf numFmtId="0" fontId="88" fillId="15" borderId="1" xfId="6" applyFont="1" applyFill="1" applyBorder="1" applyAlignment="1" applyProtection="1">
      <alignment horizontal="center" vertical="center" wrapText="1"/>
    </xf>
    <xf numFmtId="0" fontId="36" fillId="14" borderId="97" xfId="6" applyFont="1" applyFill="1" applyBorder="1" applyAlignment="1" applyProtection="1">
      <alignment horizontal="center" vertical="center" wrapText="1"/>
    </xf>
    <xf numFmtId="0" fontId="25" fillId="14" borderId="1" xfId="6" applyFont="1" applyFill="1" applyBorder="1" applyAlignment="1" applyProtection="1">
      <alignment horizontal="center" vertical="center" wrapText="1"/>
    </xf>
    <xf numFmtId="0" fontId="36" fillId="14" borderId="1" xfId="6" applyFont="1" applyFill="1" applyBorder="1" applyAlignment="1" applyProtection="1">
      <alignment horizontal="center" vertical="center" wrapText="1"/>
    </xf>
    <xf numFmtId="0" fontId="89" fillId="14" borderId="1" xfId="6" applyFont="1" applyFill="1" applyBorder="1" applyAlignment="1" applyProtection="1">
      <alignment horizontal="center" vertical="center" wrapText="1"/>
    </xf>
    <xf numFmtId="0" fontId="90" fillId="0" borderId="2" xfId="2" applyFont="1" applyBorder="1" applyAlignment="1">
      <alignment horizontal="center" vertical="center" wrapText="1"/>
    </xf>
    <xf numFmtId="0" fontId="37" fillId="14" borderId="1" xfId="6" applyFont="1" applyFill="1" applyBorder="1" applyAlignment="1" applyProtection="1">
      <alignment horizontal="center" vertical="center" wrapText="1"/>
    </xf>
    <xf numFmtId="0" fontId="38" fillId="0" borderId="98" xfId="6" applyFont="1" applyBorder="1" applyAlignment="1" applyProtection="1">
      <alignment horizontal="center" vertical="center" wrapText="1"/>
    </xf>
    <xf numFmtId="0" fontId="91" fillId="0" borderId="0" xfId="1" applyFont="1" applyAlignment="1">
      <alignment horizontal="center" vertical="center" wrapText="1"/>
    </xf>
    <xf numFmtId="0" fontId="94" fillId="24" borderId="101" xfId="2" applyFont="1" applyFill="1" applyBorder="1" applyAlignment="1">
      <alignment horizontal="center" vertical="center" wrapText="1"/>
    </xf>
    <xf numFmtId="0" fontId="96" fillId="25" borderId="0" xfId="1" applyFont="1" applyFill="1" applyAlignment="1">
      <alignment horizontal="center" vertical="center" wrapText="1"/>
    </xf>
    <xf numFmtId="0" fontId="97" fillId="25" borderId="0" xfId="1" applyFont="1" applyFill="1" applyAlignment="1">
      <alignment horizontal="center" vertical="center" wrapText="1"/>
    </xf>
    <xf numFmtId="0" fontId="98" fillId="25" borderId="0" xfId="1" applyFont="1" applyFill="1" applyAlignment="1">
      <alignment horizontal="center" vertical="center" wrapText="1"/>
    </xf>
    <xf numFmtId="0" fontId="101" fillId="0" borderId="0" xfId="6" applyFont="1" applyAlignment="1" applyProtection="1">
      <alignment horizontal="center" vertical="top"/>
    </xf>
    <xf numFmtId="0" fontId="102" fillId="0" borderId="0" xfId="6" applyFont="1" applyAlignment="1" applyProtection="1">
      <alignment horizontal="center" vertical="center"/>
    </xf>
    <xf numFmtId="0" fontId="103" fillId="0" borderId="102" xfId="6" applyFont="1" applyBorder="1" applyAlignment="1" applyProtection="1">
      <alignment horizontal="center" wrapText="1"/>
    </xf>
    <xf numFmtId="0" fontId="104" fillId="26" borderId="70" xfId="6" applyFont="1" applyFill="1" applyBorder="1" applyAlignment="1" applyProtection="1">
      <alignment horizontal="center" vertical="center" wrapText="1"/>
    </xf>
    <xf numFmtId="0" fontId="104" fillId="8" borderId="103" xfId="6" applyFont="1" applyFill="1" applyBorder="1" applyAlignment="1" applyProtection="1">
      <alignment horizontal="center" vertical="center" wrapText="1"/>
    </xf>
    <xf numFmtId="0" fontId="104" fillId="26" borderId="52" xfId="6" applyFont="1" applyFill="1" applyBorder="1" applyAlignment="1" applyProtection="1">
      <alignment horizontal="center" vertical="center" wrapText="1"/>
    </xf>
    <xf numFmtId="0" fontId="105" fillId="0" borderId="70" xfId="6" applyFont="1" applyBorder="1" applyAlignment="1" applyProtection="1">
      <alignment horizontal="center" vertical="center" wrapText="1"/>
    </xf>
    <xf numFmtId="0" fontId="105" fillId="0" borderId="103" xfId="6" applyFont="1" applyBorder="1" applyAlignment="1" applyProtection="1">
      <alignment horizontal="center" vertical="center" wrapText="1"/>
    </xf>
    <xf numFmtId="0" fontId="107" fillId="0" borderId="52" xfId="6" applyFont="1" applyBorder="1" applyAlignment="1" applyProtection="1">
      <alignment horizontal="center" vertical="center" wrapText="1"/>
    </xf>
    <xf numFmtId="0" fontId="24" fillId="18" borderId="104" xfId="6" applyFont="1" applyFill="1" applyBorder="1" applyAlignment="1" applyProtection="1">
      <alignment horizontal="left" vertical="center" wrapText="1"/>
    </xf>
    <xf numFmtId="0" fontId="24" fillId="18" borderId="103" xfId="6" applyFont="1" applyFill="1" applyBorder="1" applyAlignment="1" applyProtection="1">
      <alignment horizontal="left" vertical="center" wrapText="1"/>
    </xf>
    <xf numFmtId="0" fontId="24" fillId="18" borderId="52" xfId="6" applyFont="1" applyFill="1" applyBorder="1" applyAlignment="1" applyProtection="1">
      <alignment horizontal="center" vertical="center" wrapText="1"/>
    </xf>
    <xf numFmtId="0" fontId="108" fillId="27" borderId="106" xfId="6" applyFont="1" applyFill="1" applyBorder="1" applyAlignment="1" applyProtection="1">
      <alignment horizontal="center" vertical="center" wrapText="1"/>
    </xf>
    <xf numFmtId="0" fontId="108" fillId="28" borderId="107" xfId="6" applyFont="1" applyFill="1" applyBorder="1" applyAlignment="1" applyProtection="1">
      <alignment horizontal="center" vertical="center" wrapText="1"/>
    </xf>
    <xf numFmtId="0" fontId="100" fillId="0" borderId="108" xfId="6" applyFont="1" applyBorder="1" applyAlignment="1" applyProtection="1">
      <alignment horizontal="center" wrapText="1"/>
    </xf>
    <xf numFmtId="0" fontId="0" fillId="18" borderId="110" xfId="6" applyFont="1" applyFill="1" applyBorder="1" applyAlignment="1" applyProtection="1">
      <alignment horizontal="center" vertical="center" wrapText="1"/>
    </xf>
    <xf numFmtId="0" fontId="0" fillId="0" borderId="111" xfId="6" applyFont="1" applyBorder="1" applyAlignment="1" applyProtection="1">
      <alignment horizontal="center" vertical="center" wrapText="1"/>
    </xf>
    <xf numFmtId="0" fontId="0" fillId="18" borderId="112" xfId="6" applyFont="1" applyFill="1" applyBorder="1" applyAlignment="1" applyProtection="1">
      <alignment horizontal="center" vertical="center" wrapText="1"/>
    </xf>
    <xf numFmtId="0" fontId="109" fillId="29" borderId="113" xfId="6" applyFont="1" applyFill="1" applyBorder="1" applyAlignment="1" applyProtection="1">
      <alignment horizontal="center" vertical="center"/>
    </xf>
    <xf numFmtId="0" fontId="110" fillId="30" borderId="114" xfId="6" applyFont="1" applyFill="1" applyBorder="1" applyAlignment="1" applyProtection="1">
      <alignment horizontal="center" vertical="center" wrapText="1"/>
    </xf>
    <xf numFmtId="0" fontId="111" fillId="30" borderId="114" xfId="6" applyFont="1" applyFill="1" applyBorder="1" applyAlignment="1" applyProtection="1">
      <alignment horizontal="right" vertical="center" wrapText="1"/>
    </xf>
    <xf numFmtId="0" fontId="24" fillId="18" borderId="113" xfId="6" applyFont="1" applyFill="1" applyBorder="1" applyAlignment="1" applyProtection="1">
      <alignment horizontal="left" vertical="center" wrapText="1"/>
    </xf>
    <xf numFmtId="0" fontId="105" fillId="18" borderId="114" xfId="6" applyFont="1" applyFill="1" applyBorder="1" applyAlignment="1" applyProtection="1">
      <alignment horizontal="center" vertical="center" wrapText="1"/>
    </xf>
    <xf numFmtId="0" fontId="112" fillId="0" borderId="114" xfId="6" applyFont="1" applyBorder="1" applyAlignment="1" applyProtection="1">
      <alignment horizontal="center" vertical="center" wrapText="1"/>
    </xf>
    <xf numFmtId="0" fontId="109" fillId="31" borderId="115" xfId="6" applyFont="1" applyFill="1" applyBorder="1" applyAlignment="1" applyProtection="1">
      <alignment horizontal="center" vertical="center"/>
    </xf>
    <xf numFmtId="0" fontId="109" fillId="31" borderId="0" xfId="6" applyFont="1" applyFill="1" applyAlignment="1" applyProtection="1">
      <alignment horizontal="center"/>
    </xf>
    <xf numFmtId="0" fontId="109" fillId="31" borderId="0" xfId="6" applyFont="1" applyFill="1" applyAlignment="1" applyProtection="1">
      <alignment horizontal="center" vertical="center"/>
    </xf>
    <xf numFmtId="0" fontId="127" fillId="5" borderId="116" xfId="6" applyFill="1" applyBorder="1" applyAlignment="1" applyProtection="1"/>
    <xf numFmtId="0" fontId="127" fillId="5" borderId="116" xfId="6" applyFill="1" applyBorder="1" applyAlignment="1" applyProtection="1">
      <alignment horizontal="center" vertical="center"/>
    </xf>
    <xf numFmtId="0" fontId="127" fillId="13" borderId="0" xfId="6" applyFill="1" applyAlignment="1" applyProtection="1">
      <alignment horizontal="center" vertical="center"/>
    </xf>
    <xf numFmtId="0" fontId="115" fillId="13" borderId="0" xfId="7" applyFont="1" applyFill="1" applyAlignment="1" applyProtection="1">
      <alignment horizontal="center"/>
    </xf>
    <xf numFmtId="0" fontId="25" fillId="14" borderId="117" xfId="6" applyFont="1" applyFill="1" applyBorder="1" applyAlignment="1" applyProtection="1">
      <alignment horizontal="center" vertical="center" wrapText="1"/>
    </xf>
    <xf numFmtId="0" fontId="13" fillId="7" borderId="44" xfId="7" applyFont="1" applyFill="1" applyBorder="1" applyAlignment="1" applyProtection="1">
      <alignment horizontal="center" vertical="center" wrapText="1"/>
    </xf>
    <xf numFmtId="0" fontId="13" fillId="7" borderId="120" xfId="7" applyFont="1" applyFill="1" applyBorder="1" applyAlignment="1" applyProtection="1">
      <alignment horizontal="center" vertical="center" wrapText="1"/>
    </xf>
    <xf numFmtId="0" fontId="13" fillId="32" borderId="123" xfId="7" applyFont="1" applyFill="1" applyBorder="1" applyAlignment="1" applyProtection="1">
      <alignment horizontal="center" vertical="center" wrapText="1"/>
    </xf>
    <xf numFmtId="0" fontId="13" fillId="14" borderId="117" xfId="7" applyFont="1" applyFill="1" applyBorder="1" applyAlignment="1" applyProtection="1">
      <alignment horizontal="center" vertical="center" wrapText="1"/>
    </xf>
    <xf numFmtId="0" fontId="0" fillId="13" borderId="0" xfId="6" applyFont="1" applyFill="1" applyAlignment="1" applyProtection="1">
      <alignment horizontal="center" vertical="center"/>
    </xf>
    <xf numFmtId="0" fontId="102" fillId="13" borderId="0" xfId="6" applyFont="1" applyFill="1" applyAlignment="1" applyProtection="1">
      <alignment horizontal="center" vertical="center"/>
    </xf>
    <xf numFmtId="14" fontId="71" fillId="13" borderId="0" xfId="6" applyNumberFormat="1" applyFont="1" applyFill="1" applyAlignment="1" applyProtection="1">
      <alignment horizontal="center" vertical="center"/>
    </xf>
    <xf numFmtId="0" fontId="127" fillId="5" borderId="0" xfId="6" applyFill="1" applyAlignment="1" applyProtection="1">
      <alignment horizontal="center" vertical="center"/>
    </xf>
    <xf numFmtId="0" fontId="118" fillId="13" borderId="0" xfId="6" applyFont="1" applyFill="1" applyAlignment="1" applyProtection="1">
      <alignment horizontal="center" vertical="top"/>
    </xf>
    <xf numFmtId="0" fontId="127" fillId="0" borderId="0" xfId="6" applyAlignment="1" applyProtection="1">
      <alignment horizontal="center" vertical="center"/>
    </xf>
    <xf numFmtId="0" fontId="5" fillId="0" borderId="52" xfId="6" applyFont="1" applyBorder="1" applyAlignment="1" applyProtection="1">
      <alignment horizontal="center" vertical="center"/>
    </xf>
    <xf numFmtId="0" fontId="127" fillId="0" borderId="0" xfId="6" applyBorder="1" applyAlignment="1" applyProtection="1"/>
    <xf numFmtId="0" fontId="127" fillId="0" borderId="128" xfId="6" applyBorder="1" applyAlignment="1" applyProtection="1"/>
    <xf numFmtId="0" fontId="12" fillId="11" borderId="52" xfId="6" applyFont="1" applyFill="1" applyBorder="1" applyAlignment="1" applyProtection="1">
      <alignment horizontal="center" vertical="center" wrapText="1"/>
    </xf>
    <xf numFmtId="0" fontId="87" fillId="11" borderId="52" xfId="6" applyFont="1" applyFill="1" applyBorder="1" applyAlignment="1" applyProtection="1">
      <alignment horizontal="center" vertical="center" wrapText="1"/>
    </xf>
    <xf numFmtId="0" fontId="67" fillId="11" borderId="52" xfId="6" applyFont="1" applyFill="1" applyBorder="1" applyAlignment="1" applyProtection="1">
      <alignment horizontal="center" vertical="center" wrapText="1"/>
    </xf>
    <xf numFmtId="0" fontId="12" fillId="11" borderId="50" xfId="6" applyFont="1" applyFill="1" applyBorder="1" applyAlignment="1" applyProtection="1">
      <alignment horizontal="center" vertical="center" wrapText="1"/>
    </xf>
    <xf numFmtId="0" fontId="87" fillId="6" borderId="52" xfId="6" applyFont="1" applyFill="1" applyBorder="1" applyAlignment="1" applyProtection="1">
      <alignment horizontal="center" vertical="center" wrapText="1"/>
    </xf>
    <xf numFmtId="165" fontId="87" fillId="6" borderId="52" xfId="6" applyNumberFormat="1" applyFont="1" applyFill="1" applyBorder="1" applyAlignment="1" applyProtection="1">
      <alignment horizontal="center" vertical="center" wrapText="1"/>
    </xf>
    <xf numFmtId="165" fontId="12" fillId="6" borderId="52" xfId="6" applyNumberFormat="1" applyFont="1" applyFill="1" applyBorder="1" applyAlignment="1" applyProtection="1">
      <alignment horizontal="center" vertical="center" wrapText="1"/>
    </xf>
    <xf numFmtId="0" fontId="12" fillId="6" borderId="52" xfId="6" applyFont="1" applyFill="1" applyBorder="1" applyAlignment="1" applyProtection="1">
      <alignment horizontal="center" vertical="center" wrapText="1"/>
    </xf>
    <xf numFmtId="0" fontId="127" fillId="18" borderId="71" xfId="6" applyFill="1" applyBorder="1" applyAlignment="1" applyProtection="1">
      <alignment horizontal="center" vertical="center"/>
      <protection locked="0"/>
    </xf>
    <xf numFmtId="0" fontId="127" fillId="17" borderId="128" xfId="6" applyFill="1" applyBorder="1" applyAlignment="1" applyProtection="1">
      <alignment horizontal="center" vertical="center"/>
      <protection locked="0"/>
    </xf>
    <xf numFmtId="0" fontId="127" fillId="18" borderId="128" xfId="6" applyFill="1" applyBorder="1" applyAlignment="1" applyProtection="1">
      <alignment horizontal="center" vertical="center"/>
      <protection locked="0"/>
    </xf>
    <xf numFmtId="0" fontId="74" fillId="13" borderId="0" xfId="6" applyFont="1" applyFill="1" applyAlignment="1" applyProtection="1">
      <alignment horizontal="left" wrapText="1"/>
    </xf>
    <xf numFmtId="0" fontId="120" fillId="13" borderId="0" xfId="7" applyFont="1" applyFill="1" applyAlignment="1" applyProtection="1">
      <alignment horizontal="center" vertical="center" wrapText="1"/>
    </xf>
    <xf numFmtId="0" fontId="104" fillId="8" borderId="52" xfId="7" applyFont="1" applyFill="1" applyBorder="1" applyAlignment="1" applyProtection="1">
      <alignment horizontal="left" vertical="center" wrapText="1"/>
    </xf>
    <xf numFmtId="0" fontId="3" fillId="5" borderId="77" xfId="7" applyFont="1" applyFill="1" applyBorder="1" applyAlignment="1" applyProtection="1">
      <alignment horizontal="center" vertical="center"/>
    </xf>
    <xf numFmtId="0" fontId="124" fillId="8" borderId="52" xfId="7" applyFont="1" applyFill="1" applyBorder="1" applyAlignment="1" applyProtection="1">
      <alignment horizontal="left" vertical="center"/>
    </xf>
    <xf numFmtId="0" fontId="125" fillId="18" borderId="52" xfId="7" applyFont="1" applyFill="1" applyBorder="1" applyAlignment="1" applyProtection="1">
      <alignment horizontal="left" vertical="top" wrapText="1"/>
      <protection locked="0"/>
    </xf>
    <xf numFmtId="0" fontId="124" fillId="26" borderId="52" xfId="7" applyFont="1" applyFill="1" applyBorder="1" applyAlignment="1" applyProtection="1">
      <alignment horizontal="left" vertical="center"/>
    </xf>
    <xf numFmtId="0" fontId="126" fillId="0" borderId="0" xfId="7" applyFont="1" applyAlignment="1" applyProtection="1">
      <alignment horizontal="left" vertical="top" wrapText="1"/>
    </xf>
    <xf numFmtId="0" fontId="16" fillId="7" borderId="7" xfId="0" applyFont="1" applyFill="1" applyBorder="1" applyAlignment="1">
      <alignment horizontal="center" vertical="center"/>
    </xf>
    <xf numFmtId="0" fontId="38" fillId="0" borderId="0" xfId="6" applyFont="1" applyBorder="1" applyAlignment="1" applyProtection="1">
      <alignment horizontal="center" vertical="center" wrapText="1"/>
    </xf>
    <xf numFmtId="0" fontId="92" fillId="0" borderId="0" xfId="6" applyFont="1" applyBorder="1" applyAlignment="1" applyProtection="1">
      <alignment horizontal="center" vertical="center" wrapText="1"/>
    </xf>
  </cellXfs>
  <cellStyles count="9">
    <cellStyle name="Lien hypertexte" xfId="1"/>
    <cellStyle name="Lien hypertexte 2" xfId="2"/>
    <cellStyle name="Lien hypertexte 3" xfId="3"/>
    <cellStyle name="Lien hypertexte visité" xfId="4"/>
    <cellStyle name="Normal" xfId="0" builtinId="0"/>
    <cellStyle name="Normal 2" xfId="5"/>
    <cellStyle name="Normal 2 2" xfId="6"/>
    <cellStyle name="Normal 3" xfId="7"/>
    <cellStyle name="Normal 4" xfId="8"/>
  </cellStyles>
  <dxfs count="0"/>
  <tableStyles count="0" defaultTableStyle="TableStyleMedium2" defaultPivotStyle="PivotStyleLight16"/>
  <colors>
    <indexedColors>
      <rgbColor rgb="FF000000"/>
      <rgbColor rgb="FFFFFFFF"/>
      <rgbColor rgb="FFEEEEEE"/>
      <rgbColor rgb="FF92CDDC"/>
      <rgbColor rgb="FF8EC9F4"/>
      <rgbColor rgb="FFFFFF00"/>
      <rgbColor rgb="FFB738F4"/>
      <rgbColor rgb="FF42A5F2"/>
      <rgbColor rgb="FFB4C7DC"/>
      <rgbColor rgb="FF77BC65"/>
      <rgbColor rgb="FFF2F9FD"/>
      <rgbColor rgb="FF9BBB59"/>
      <rgbColor rgb="FF8B01F3"/>
      <rgbColor rgb="FF1481D1"/>
      <rgbColor rgb="FFC1BFC5"/>
      <rgbColor rgb="FF808080"/>
      <rgbColor rgb="FF6D9BD6"/>
      <rgbColor rgb="FF942491"/>
      <rgbColor rgb="FFFFFFD3"/>
      <rgbColor rgb="FFD9ECFB"/>
      <rgbColor rgb="FF9A68EA"/>
      <rgbColor rgb="FFEA596E"/>
      <rgbColor rgb="FF0066FF"/>
      <rgbColor rgb="FFD9D9D9"/>
      <rgbColor rgb="FFFFFFE5"/>
      <rgbColor rgb="FFD665D2"/>
      <rgbColor rgb="FFC6E81C"/>
      <rgbColor rgb="FF60B6CE"/>
      <rgbColor rgb="FF9B57D2"/>
      <rgbColor rgb="FFAAD8F4"/>
      <rgbColor rgb="FF2B619B"/>
      <rgbColor rgb="FFF2F2F2"/>
      <rgbColor rgb="FF00B0F0"/>
      <rgbColor rgb="FFF2FAFE"/>
      <rgbColor rgb="FFE5E7C0"/>
      <rgbColor rgb="FFFFFFD7"/>
      <rgbColor rgb="FF99CCFF"/>
      <rgbColor rgb="FFF4ABBA"/>
      <rgbColor rgb="FFCFA1EE"/>
      <rgbColor rgb="FFFFD9AC"/>
      <rgbColor rgb="FF5081C2"/>
      <rgbColor rgb="FF4BACC6"/>
      <rgbColor rgb="FFACC837"/>
      <rgbColor rgb="FFC7A7C6"/>
      <rgbColor rgb="FFF89743"/>
      <rgbColor rgb="FFFF6600"/>
      <rgbColor rgb="FF6A58D7"/>
      <rgbColor rgb="FF898989"/>
      <rgbColor rgb="FF0E568B"/>
      <rgbColor rgb="FF3CB09C"/>
      <rgbColor rgb="FFA6A6A6"/>
      <rgbColor rgb="FF8073D7"/>
      <rgbColor rgb="FFE93981"/>
      <rgbColor rgb="FF762FB0"/>
      <rgbColor rgb="FF55308D"/>
      <rgbColor rgb="FF20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2.4400606980273101E-2"/>
          <c:y val="3.80811463281676E-2"/>
          <c:w val="0.91083459787556897"/>
          <c:h val="0.44848532045790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Récapitulatif_classe!$A$6</c:f>
              <c:strCache>
                <c:ptCount val="1"/>
                <c:pt idx="0">
                  <c:v>ont des difficultés d’apprentissage</c:v>
                </c:pt>
              </c:strCache>
            </c:strRef>
          </c:tx>
          <c:spPr>
            <a:solidFill>
              <a:srgbClr val="FFD9A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3-4B1A-83BA-9ED48E18D850}"/>
            </c:ext>
          </c:extLst>
        </c:ser>
        <c:ser>
          <c:idx val="1"/>
          <c:order val="1"/>
          <c:tx>
            <c:strRef>
              <c:f>Récapitulatif_classe!$A$7</c:f>
              <c:strCache>
                <c:ptCount val="1"/>
                <c:pt idx="0">
                  <c:v>ont des résultats scolaires très faibles</c:v>
                </c:pt>
              </c:strCache>
            </c:strRef>
          </c:tx>
          <c:spPr>
            <a:solidFill>
              <a:srgbClr val="FFAB2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3-4B1A-83BA-9ED48E18D850}"/>
            </c:ext>
          </c:extLst>
        </c:ser>
        <c:ser>
          <c:idx val="2"/>
          <c:order val="2"/>
          <c:tx>
            <c:strRef>
              <c:f>Récapitulatif_classe!$A$8</c:f>
              <c:strCache>
                <c:ptCount val="1"/>
                <c:pt idx="0">
                  <c:v>vivent des malentendus sur le sens de l'école </c:v>
                </c:pt>
              </c:strCache>
            </c:strRef>
          </c:tx>
          <c:spPr>
            <a:solidFill>
              <a:srgbClr val="D09EEF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E3-4B1A-83BA-9ED48E18D850}"/>
            </c:ext>
          </c:extLst>
        </c:ser>
        <c:ser>
          <c:idx val="3"/>
          <c:order val="3"/>
          <c:tx>
            <c:strRef>
              <c:f>Récapitulatif_classe!$A$9</c:f>
              <c:strCache>
                <c:ptCount val="1"/>
                <c:pt idx="0">
                  <c:v>présentent un désengagement émotionnel </c:v>
                </c:pt>
              </c:strCache>
            </c:strRef>
          </c:tx>
          <c:spPr>
            <a:solidFill>
              <a:srgbClr val="B738F4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E3-4B1A-83BA-9ED48E18D850}"/>
            </c:ext>
          </c:extLst>
        </c:ser>
        <c:ser>
          <c:idx val="4"/>
          <c:order val="4"/>
          <c:tx>
            <c:strRef>
              <c:f>Récapitulatif_classe!$A$10</c:f>
              <c:strCache>
                <c:ptCount val="1"/>
                <c:pt idx="0">
                  <c:v>ont des comportements en décalage avec la norme scolaire </c:v>
                </c:pt>
              </c:strCache>
            </c:strRef>
          </c:tx>
          <c:spPr>
            <a:solidFill>
              <a:srgbClr val="8B01F3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E3-4B1A-83BA-9ED48E18D850}"/>
            </c:ext>
          </c:extLst>
        </c:ser>
        <c:ser>
          <c:idx val="5"/>
          <c:order val="5"/>
          <c:tx>
            <c:strRef>
              <c:f>Récapitulatif_classe!$A$11</c:f>
              <c:strCache>
                <c:ptCount val="1"/>
                <c:pt idx="0">
                  <c:v>ne persévèrent pas face à la difficulté</c:v>
                </c:pt>
              </c:strCache>
            </c:strRef>
          </c:tx>
          <c:spPr>
            <a:solidFill>
              <a:srgbClr val="4D00B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E3-4B1A-83BA-9ED48E18D850}"/>
            </c:ext>
          </c:extLst>
        </c:ser>
        <c:ser>
          <c:idx val="6"/>
          <c:order val="6"/>
          <c:tx>
            <c:strRef>
              <c:f>Récapitulatif_classe!$A$12</c:f>
              <c:strCache>
                <c:ptCount val="1"/>
                <c:pt idx="0">
                  <c:v>présentent au moins 3 des caractéristiques précédentes</c:v>
                </c:pt>
              </c:strCache>
            </c:strRef>
          </c:tx>
          <c:spPr>
            <a:solidFill>
              <a:srgbClr val="45A5E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E3-4B1A-83BA-9ED48E18D850}"/>
            </c:ext>
          </c:extLst>
        </c:ser>
        <c:ser>
          <c:idx val="7"/>
          <c:order val="7"/>
          <c:tx>
            <c:strRef>
              <c:f>Récapitulatif_classe!$A$13</c:f>
              <c:strCache>
                <c:ptCount val="1"/>
                <c:pt idx="0">
                  <c:v>s'épanouissent à l'école</c:v>
                </c:pt>
              </c:strCache>
            </c:strRef>
          </c:tx>
          <c:spPr>
            <a:solidFill>
              <a:srgbClr val="BBE93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E3-4B1A-83BA-9ED48E18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44873"/>
        <c:axId val="32631784"/>
      </c:barChart>
      <c:catAx>
        <c:axId val="69744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6480">
            <a:solidFill>
              <a:srgbClr val="000000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fr-FR"/>
          </a:p>
        </c:txPr>
        <c:crossAx val="32631784"/>
        <c:crosses val="autoZero"/>
        <c:auto val="1"/>
        <c:lblAlgn val="ctr"/>
        <c:lblOffset val="100"/>
        <c:noMultiLvlLbl val="0"/>
      </c:catAx>
      <c:valAx>
        <c:axId val="32631784"/>
        <c:scaling>
          <c:orientation val="minMax"/>
        </c:scaling>
        <c:delete val="0"/>
        <c:axPos val="b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1"/>
        <c:majorTickMark val="out"/>
        <c:minorTickMark val="none"/>
        <c:tickLblPos val="nextTo"/>
        <c:spPr>
          <a:ln w="6480">
            <a:solidFill>
              <a:srgbClr val="000000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fr-FR"/>
          </a:p>
        </c:txPr>
        <c:crossAx val="69744873"/>
        <c:crosses val="max"/>
        <c:crossBetween val="between"/>
      </c:valAx>
      <c:spPr>
        <a:solidFill>
          <a:srgbClr val="FFFFFF"/>
        </a:solidFill>
        <a:ln w="0">
          <a:noFill/>
        </a:ln>
      </c:spPr>
    </c:plotArea>
    <c:legend>
      <c:legendPos val="r"/>
      <c:layout>
        <c:manualLayout>
          <c:xMode val="edge"/>
          <c:yMode val="edge"/>
          <c:x val="4.0789074355083499E-2"/>
          <c:y val="0.55346156841367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200" b="0" strike="noStrike" spc="-1">
              <a:solidFill>
                <a:srgbClr val="202222"/>
              </a:solidFill>
              <a:latin typeface="Assistant"/>
              <a:ea typeface="Calibri"/>
            </a:defRPr>
          </a:pPr>
          <a:endParaRPr lang="fr-FR"/>
        </a:p>
      </c:txPr>
    </c:legend>
    <c:plotVisOnly val="0"/>
    <c:dispBlanksAs val="gap"/>
    <c:showDLblsOverMax val="1"/>
  </c:chart>
  <c:spPr>
    <a:solidFill>
      <a:srgbClr val="F2F9FD"/>
    </a:solidFill>
    <a:ln w="6480">
      <a:solidFill>
        <a:srgbClr val="89898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Récapitulatif_classe!$A$27</c:f>
              <c:strCache>
                <c:ptCount val="1"/>
                <c:pt idx="0">
                  <c:v>une suite de parcours sans embûches</c:v>
                </c:pt>
              </c:strCache>
            </c:strRef>
          </c:tx>
          <c:spPr>
            <a:solidFill>
              <a:srgbClr val="BBE93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8-4577-9118-F71EF2132793}"/>
            </c:ext>
          </c:extLst>
        </c:ser>
        <c:ser>
          <c:idx val="1"/>
          <c:order val="1"/>
          <c:tx>
            <c:strRef>
              <c:f>Récapitulatif_classe!$A$28</c:f>
              <c:strCache>
                <c:ptCount val="1"/>
                <c:pt idx="0">
                  <c:v>certaines difficultés ordinaires </c:v>
                </c:pt>
              </c:strCache>
            </c:strRef>
          </c:tx>
          <c:spPr>
            <a:solidFill>
              <a:srgbClr val="D0E10F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8-4577-9118-F71EF2132793}"/>
            </c:ext>
          </c:extLst>
        </c:ser>
        <c:ser>
          <c:idx val="2"/>
          <c:order val="2"/>
          <c:tx>
            <c:strRef>
              <c:f>Récapitulatif_classe!$A$29</c:f>
              <c:strCache>
                <c:ptCount val="1"/>
                <c:pt idx="0">
                  <c:v>des difficultés assez importantes dans la suite de la scolarité</c:v>
                </c:pt>
              </c:strCache>
            </c:strRef>
          </c:tx>
          <c:spPr>
            <a:solidFill>
              <a:srgbClr val="D09EEF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88-4577-9118-F71EF2132793}"/>
            </c:ext>
          </c:extLst>
        </c:ser>
        <c:ser>
          <c:idx val="3"/>
          <c:order val="3"/>
          <c:tx>
            <c:strRef>
              <c:f>Récapitulatif_classe!$A$30</c:f>
              <c:strCache>
                <c:ptCount val="1"/>
                <c:pt idx="0">
                  <c:v>des difficultés très importantes pour la suite de son parcours scolaire.</c:v>
                </c:pt>
              </c:strCache>
            </c:strRef>
          </c:tx>
          <c:spPr>
            <a:solidFill>
              <a:srgbClr val="B738F4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88-4577-9118-F71EF213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12779"/>
        <c:axId val="96113065"/>
      </c:barChart>
      <c:catAx>
        <c:axId val="462127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6480">
            <a:solidFill>
              <a:srgbClr val="898989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fr-FR"/>
          </a:p>
        </c:txPr>
        <c:crossAx val="96113065"/>
        <c:crosses val="autoZero"/>
        <c:auto val="1"/>
        <c:lblAlgn val="ctr"/>
        <c:lblOffset val="100"/>
        <c:noMultiLvlLbl val="0"/>
      </c:catAx>
      <c:valAx>
        <c:axId val="96113065"/>
        <c:scaling>
          <c:orientation val="minMax"/>
        </c:scaling>
        <c:delete val="0"/>
        <c:axPos val="b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1"/>
        <c:majorTickMark val="out"/>
        <c:minorTickMark val="none"/>
        <c:tickLblPos val="nextTo"/>
        <c:spPr>
          <a:ln w="6480">
            <a:solidFill>
              <a:srgbClr val="898989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fr-FR"/>
          </a:p>
        </c:txPr>
        <c:crossAx val="46212779"/>
        <c:crosses val="max"/>
        <c:crossBetween val="between"/>
      </c:valAx>
      <c:spPr>
        <a:solidFill>
          <a:srgbClr val="FFFFFF"/>
        </a:solidFill>
        <a:ln w="0">
          <a:noFill/>
        </a:ln>
      </c:spPr>
    </c:plotArea>
    <c:legend>
      <c:legendPos val="r"/>
      <c:layout>
        <c:manualLayout>
          <c:xMode val="edge"/>
          <c:yMode val="edge"/>
          <c:x val="3.6820433251775399E-2"/>
          <c:y val="0.6524617679970160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200" b="0" strike="noStrike" spc="-1">
              <a:solidFill>
                <a:srgbClr val="202222"/>
              </a:solidFill>
              <a:latin typeface="Assistant"/>
              <a:ea typeface="Calibri"/>
            </a:defRPr>
          </a:pPr>
          <a:endParaRPr lang="fr-FR"/>
        </a:p>
      </c:txPr>
    </c:legend>
    <c:plotVisOnly val="0"/>
    <c:dispBlanksAs val="gap"/>
    <c:showDLblsOverMax val="1"/>
  </c:chart>
  <c:spPr>
    <a:solidFill>
      <a:srgbClr val="F2F9FD"/>
    </a:solidFill>
    <a:ln w="6480">
      <a:solidFill>
        <a:srgbClr val="89898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Récapitulatif_classe!$A$47</c:f>
              <c:strCache>
                <c:ptCount val="1"/>
                <c:pt idx="0">
                  <c:v>Lecture / déchiffrache / fluence</c:v>
                </c:pt>
              </c:strCache>
            </c:strRef>
          </c:tx>
          <c:spPr>
            <a:solidFill>
              <a:srgbClr val="FFD9A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F-45A8-AE9C-949ABCB55EEF}"/>
            </c:ext>
          </c:extLst>
        </c:ser>
        <c:ser>
          <c:idx val="1"/>
          <c:order val="1"/>
          <c:tx>
            <c:strRef>
              <c:f>Récapitulatif_classe!$A$48</c:f>
              <c:strCache>
                <c:ptCount val="1"/>
                <c:pt idx="0">
                  <c:v>Comprendre les textes lus</c:v>
                </c:pt>
              </c:strCache>
            </c:strRef>
          </c:tx>
          <c:spPr>
            <a:solidFill>
              <a:srgbClr val="D09EEF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Récapitulatif_classe!$B$48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F-45A8-AE9C-949ABCB55EEF}"/>
            </c:ext>
          </c:extLst>
        </c:ser>
        <c:ser>
          <c:idx val="2"/>
          <c:order val="2"/>
          <c:tx>
            <c:strRef>
              <c:f>Récapitulatif_classe!$A$49</c:f>
              <c:strCache>
                <c:ptCount val="1"/>
                <c:pt idx="0">
                  <c:v>Encodage / Savoir orthographique</c:v>
                </c:pt>
              </c:strCache>
            </c:strRef>
          </c:tx>
          <c:spPr>
            <a:solidFill>
              <a:srgbClr val="B738F4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F-45A8-AE9C-949ABCB55EEF}"/>
            </c:ext>
          </c:extLst>
        </c:ser>
        <c:ser>
          <c:idx val="3"/>
          <c:order val="3"/>
          <c:tx>
            <c:strRef>
              <c:f>Récapitulatif_classe!$A$50</c:f>
              <c:strCache>
                <c:ptCount val="1"/>
                <c:pt idx="0">
                  <c:v>Écrire</c:v>
                </c:pt>
              </c:strCache>
            </c:strRef>
          </c:tx>
          <c:spPr>
            <a:gradFill>
              <a:gsLst>
                <a:gs pos="0">
                  <a:srgbClr val="5795CD"/>
                </a:gs>
                <a:gs pos="100000">
                  <a:srgbClr val="3089CB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F-45A8-AE9C-949ABCB55EEF}"/>
            </c:ext>
          </c:extLst>
        </c:ser>
        <c:ser>
          <c:idx val="4"/>
          <c:order val="4"/>
          <c:tx>
            <c:strRef>
              <c:f>Récapitulatif_classe!$A$51</c:f>
              <c:strCache>
                <c:ptCount val="1"/>
                <c:pt idx="0">
                  <c:v>comprendre le langage oral</c:v>
                </c:pt>
              </c:strCache>
            </c:strRef>
          </c:tx>
          <c:spPr>
            <a:gradFill>
              <a:gsLst>
                <a:gs pos="0">
                  <a:srgbClr val="627CBE"/>
                </a:gs>
                <a:gs pos="100000">
                  <a:srgbClr val="4368BA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F-45A8-AE9C-949ABCB55EEF}"/>
            </c:ext>
          </c:extLst>
        </c:ser>
        <c:ser>
          <c:idx val="5"/>
          <c:order val="5"/>
          <c:tx>
            <c:strRef>
              <c:f>Récapitulatif_classe!$A$52</c:f>
              <c:strCache>
                <c:ptCount val="1"/>
                <c:pt idx="0">
                  <c:v>S’exprimer à l’oral</c:v>
                </c:pt>
              </c:strCache>
            </c:strRef>
          </c:tx>
          <c:spPr>
            <a:gradFill>
              <a:gsLst>
                <a:gs pos="0">
                  <a:srgbClr val="9F4F9D"/>
                </a:gs>
                <a:gs pos="100000">
                  <a:srgbClr val="972294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F-45A8-AE9C-949ABCB55EEF}"/>
            </c:ext>
          </c:extLst>
        </c:ser>
        <c:ser>
          <c:idx val="6"/>
          <c:order val="6"/>
          <c:tx>
            <c:strRef>
              <c:f>Récapitulatif_classe!$A$53</c:f>
              <c:strCache>
                <c:ptCount val="1"/>
                <c:pt idx="0">
                  <c:v>L'attention</c:v>
                </c:pt>
              </c:strCache>
            </c:strRef>
          </c:tx>
          <c:spPr>
            <a:gradFill>
              <a:gsLst>
                <a:gs pos="0">
                  <a:srgbClr val="A66ED9"/>
                </a:gs>
                <a:gs pos="100000">
                  <a:srgbClr val="9C51D9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F-45A8-AE9C-949ABCB55EEF}"/>
            </c:ext>
          </c:extLst>
        </c:ser>
        <c:ser>
          <c:idx val="7"/>
          <c:order val="7"/>
          <c:tx>
            <c:strRef>
              <c:f>Récapitulatif_classe!$A$54</c:f>
              <c:strCache>
                <c:ptCount val="1"/>
                <c:pt idx="0">
                  <c:v>La mémorisation</c:v>
                </c:pt>
              </c:strCache>
            </c:strRef>
          </c:tx>
          <c:spPr>
            <a:gradFill>
              <a:gsLst>
                <a:gs pos="0">
                  <a:srgbClr val="8673DE"/>
                </a:gs>
                <a:gs pos="100000">
                  <a:srgbClr val="7157DF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F-45A8-AE9C-949ABCB55EEF}"/>
            </c:ext>
          </c:extLst>
        </c:ser>
        <c:ser>
          <c:idx val="8"/>
          <c:order val="8"/>
          <c:tx>
            <c:strRef>
              <c:f>Récapitulatif_classe!$A$55</c:f>
              <c:strCache>
                <c:ptCount val="1"/>
                <c:pt idx="0">
                  <c:v>La capacité à coopérer</c:v>
                </c:pt>
              </c:strCache>
            </c:strRef>
          </c:tx>
          <c:spPr>
            <a:gradFill>
              <a:gsLst>
                <a:gs pos="0">
                  <a:srgbClr val="7973C0"/>
                </a:gs>
                <a:gs pos="100000">
                  <a:srgbClr val="6259BD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BF-45A8-AE9C-949ABCB55EEF}"/>
            </c:ext>
          </c:extLst>
        </c:ser>
        <c:ser>
          <c:idx val="9"/>
          <c:order val="9"/>
          <c:tx>
            <c:strRef>
              <c:f>Récapitulatif_classe!$A$56</c:f>
              <c:strCache>
                <c:ptCount val="1"/>
                <c:pt idx="0">
                  <c:v>Le fonctionnement cognitif</c:v>
                </c:pt>
              </c:strCache>
            </c:strRef>
          </c:tx>
          <c:spPr>
            <a:gradFill>
              <a:gsLst>
                <a:gs pos="0">
                  <a:srgbClr val="62AFF1"/>
                </a:gs>
                <a:gs pos="100000">
                  <a:srgbClr val="3DA6F5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BF-45A8-AE9C-949ABCB55EEF}"/>
            </c:ext>
          </c:extLst>
        </c:ser>
        <c:ser>
          <c:idx val="10"/>
          <c:order val="10"/>
          <c:tx>
            <c:strRef>
              <c:f>Récapitulatif_classe!$A$57</c:f>
              <c:strCache>
                <c:ptCount val="1"/>
                <c:pt idx="0">
                  <c:v>Construction/connaissance des nombres</c:v>
                </c:pt>
              </c:strCache>
            </c:strRef>
          </c:tx>
          <c:spPr>
            <a:gradFill>
              <a:gsLst>
                <a:gs pos="0">
                  <a:srgbClr val="7090E0"/>
                </a:gs>
                <a:gs pos="100000">
                  <a:srgbClr val="5380E2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BF-45A8-AE9C-949ABCB55EEF}"/>
            </c:ext>
          </c:extLst>
        </c:ser>
        <c:ser>
          <c:idx val="11"/>
          <c:order val="11"/>
          <c:tx>
            <c:strRef>
              <c:f>Récapitulatif_classe!$A$58</c:f>
              <c:strCache>
                <c:ptCount val="1"/>
                <c:pt idx="0">
                  <c:v>Calculer</c:v>
                </c:pt>
              </c:strCache>
            </c:strRef>
          </c:tx>
          <c:spPr>
            <a:gradFill>
              <a:gsLst>
                <a:gs pos="0">
                  <a:srgbClr val="C9ADC8"/>
                </a:gs>
                <a:gs pos="100000">
                  <a:srgbClr val="C3A1C2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BF-45A8-AE9C-949ABCB55EEF}"/>
            </c:ext>
          </c:extLst>
        </c:ser>
        <c:ser>
          <c:idx val="12"/>
          <c:order val="12"/>
          <c:tx>
            <c:strRef>
              <c:f>Récapitulatif_classe!$A$59</c:f>
              <c:strCache>
                <c:ptCount val="1"/>
                <c:pt idx="0">
                  <c:v>Mener une démarche scientifique, résoudre un problème</c:v>
                </c:pt>
              </c:strCache>
            </c:strRef>
          </c:tx>
          <c:spPr>
            <a:gradFill>
              <a:gsLst>
                <a:gs pos="0">
                  <a:srgbClr val="CEB7E8"/>
                </a:gs>
                <a:gs pos="100000">
                  <a:srgbClr val="C6A9E6"/>
                </a:gs>
              </a:gsLst>
              <a:lin ang="5400000"/>
            </a:gra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Récapitulatif_classe!$B$5</c:f>
              <c:numCache>
                <c:formatCode>General</c:formatCode>
                <c:ptCount val="1"/>
              </c:numCache>
            </c:numRef>
          </c:cat>
          <c:val>
            <c:numRef>
              <c:f>Récapitulatif_classe!$B$59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BF-45A8-AE9C-949ABCB55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59710712"/>
        <c:axId val="6796996"/>
      </c:barChart>
      <c:catAx>
        <c:axId val="59710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6480">
            <a:solidFill>
              <a:srgbClr val="898989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fr-FR"/>
          </a:p>
        </c:txPr>
        <c:crossAx val="6796996"/>
        <c:crosses val="autoZero"/>
        <c:auto val="1"/>
        <c:lblAlgn val="ctr"/>
        <c:lblOffset val="100"/>
        <c:noMultiLvlLbl val="0"/>
      </c:catAx>
      <c:valAx>
        <c:axId val="6796996"/>
        <c:scaling>
          <c:orientation val="minMax"/>
        </c:scaling>
        <c:delete val="1"/>
        <c:axPos val="t"/>
        <c:majorGridlines>
          <c:spPr>
            <a:ln w="6480">
              <a:solidFill>
                <a:srgbClr val="898989"/>
              </a:solidFill>
              <a:round/>
            </a:ln>
          </c:spPr>
        </c:majorGridlines>
        <c:numFmt formatCode="General" sourceLinked="1"/>
        <c:majorTickMark val="out"/>
        <c:minorTickMark val="none"/>
        <c:tickLblPos val="nextTo"/>
        <c:crossAx val="59710712"/>
        <c:crosses val="autoZero"/>
        <c:crossBetween val="between"/>
      </c:valAx>
      <c:spPr>
        <a:solidFill>
          <a:srgbClr val="FFFFFF"/>
        </a:solidFill>
        <a:ln w="0">
          <a:noFill/>
        </a:ln>
      </c:spPr>
    </c:plotArea>
    <c:legend>
      <c:legendPos val="r"/>
      <c:layout>
        <c:manualLayout>
          <c:xMode val="edge"/>
          <c:yMode val="edge"/>
          <c:x val="4.1438952615458498E-2"/>
          <c:y val="1.7443445080403401E-2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202222"/>
              </a:solidFill>
              <a:latin typeface="Assistant"/>
              <a:ea typeface="Calibri"/>
            </a:defRPr>
          </a:pPr>
          <a:endParaRPr lang="fr-FR"/>
        </a:p>
      </c:txPr>
    </c:legend>
    <c:plotVisOnly val="0"/>
    <c:dispBlanksAs val="gap"/>
    <c:showDLblsOverMax val="1"/>
  </c:chart>
  <c:spPr>
    <a:solidFill>
      <a:srgbClr val="F2F9FD"/>
    </a:solidFill>
    <a:ln w="6480">
      <a:solidFill>
        <a:srgbClr val="898989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8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41760</xdr:colOff>
      <xdr:row>0</xdr:row>
      <xdr:rowOff>79200</xdr:rowOff>
    </xdr:from>
    <xdr:to>
      <xdr:col>3</xdr:col>
      <xdr:colOff>546480</xdr:colOff>
      <xdr:row>1</xdr:row>
      <xdr:rowOff>345960</xdr:rowOff>
    </xdr:to>
    <xdr:sp macro="" textlink="">
      <xdr:nvSpPr>
        <xdr:cNvPr id="2" name="Shape 3"/>
        <xdr:cNvSpPr txBox="1"/>
      </xdr:nvSpPr>
      <xdr:spPr>
        <a:xfrm>
          <a:off x="1842120" y="79200"/>
          <a:ext cx="2562120" cy="800280"/>
        </a:xfrm>
        <a:prstGeom prst="rect">
          <a:avLst/>
        </a:prstGeom>
        <a:noFill/>
        <a:ln w="19080">
          <a:solidFill>
            <a:srgbClr val="FFAB26"/>
          </a:solidFill>
          <a:custDash>
            <a:ds d="798113" sp="100000"/>
          </a:custDash>
          <a:round/>
        </a:ln>
      </xdr:spPr>
      <xdr:txBody>
        <a:bodyPr tIns="91440" bIns="91440" anchor="ctr" anchorCtr="1">
          <a:noAutofit/>
        </a:bodyPr>
        <a:lstStyle/>
        <a:p>
          <a:pPr algn="ctr">
            <a:lnSpc>
              <a:spcPct val="100000"/>
            </a:lnSpc>
          </a:pPr>
          <a:r>
            <a:rPr lang="en-US" sz="1400" b="0" strike="noStrike" spc="-1">
              <a:solidFill>
                <a:srgbClr val="202222"/>
              </a:solidFill>
              <a:latin typeface="Merriweather"/>
              <a:ea typeface="Merriweather"/>
            </a:rPr>
            <a:t>⚠️ Placez un "X" dans les cases pour indiquer une observation positive. ⚠️</a:t>
          </a:r>
          <a:endParaRPr lang="fr-F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6</xdr:col>
      <xdr:colOff>383040</xdr:colOff>
      <xdr:row>3</xdr:row>
      <xdr:rowOff>869760</xdr:rowOff>
    </xdr:from>
    <xdr:to>
      <xdr:col>6</xdr:col>
      <xdr:colOff>887040</xdr:colOff>
      <xdr:row>3</xdr:row>
      <xdr:rowOff>1373760</xdr:rowOff>
    </xdr:to>
    <xdr:pic>
      <xdr:nvPicPr>
        <xdr:cNvPr id="3" name="Image 10"/>
        <xdr:cNvPicPr/>
      </xdr:nvPicPr>
      <xdr:blipFill>
        <a:blip xmlns:r="http://schemas.openxmlformats.org/officeDocument/2006/relationships" r:embed="rId1"/>
        <a:stretch/>
      </xdr:blipFill>
      <xdr:spPr>
        <a:xfrm>
          <a:off x="885060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491040</xdr:colOff>
      <xdr:row>3</xdr:row>
      <xdr:rowOff>869760</xdr:rowOff>
    </xdr:from>
    <xdr:to>
      <xdr:col>4</xdr:col>
      <xdr:colOff>995040</xdr:colOff>
      <xdr:row>3</xdr:row>
      <xdr:rowOff>1373760</xdr:rowOff>
    </xdr:to>
    <xdr:pic>
      <xdr:nvPicPr>
        <xdr:cNvPr id="4" name="Image 11"/>
        <xdr:cNvPicPr/>
      </xdr:nvPicPr>
      <xdr:blipFill>
        <a:blip xmlns:r="http://schemas.openxmlformats.org/officeDocument/2006/relationships" r:embed="rId2"/>
        <a:stretch/>
      </xdr:blipFill>
      <xdr:spPr>
        <a:xfrm>
          <a:off x="620604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5</xdr:col>
      <xdr:colOff>523080</xdr:colOff>
      <xdr:row>3</xdr:row>
      <xdr:rowOff>869760</xdr:rowOff>
    </xdr:from>
    <xdr:to>
      <xdr:col>5</xdr:col>
      <xdr:colOff>1027080</xdr:colOff>
      <xdr:row>3</xdr:row>
      <xdr:rowOff>1373760</xdr:rowOff>
    </xdr:to>
    <xdr:pic>
      <xdr:nvPicPr>
        <xdr:cNvPr id="5" name="Image 12"/>
        <xdr:cNvPicPr/>
      </xdr:nvPicPr>
      <xdr:blipFill>
        <a:blip xmlns:r="http://schemas.openxmlformats.org/officeDocument/2006/relationships" r:embed="rId3"/>
        <a:stretch/>
      </xdr:blipFill>
      <xdr:spPr>
        <a:xfrm>
          <a:off x="750492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</xdr:col>
      <xdr:colOff>290160</xdr:colOff>
      <xdr:row>3</xdr:row>
      <xdr:rowOff>869760</xdr:rowOff>
    </xdr:from>
    <xdr:to>
      <xdr:col>1</xdr:col>
      <xdr:colOff>794160</xdr:colOff>
      <xdr:row>3</xdr:row>
      <xdr:rowOff>1373760</xdr:rowOff>
    </xdr:to>
    <xdr:pic>
      <xdr:nvPicPr>
        <xdr:cNvPr id="6" name="Image 13"/>
        <xdr:cNvPicPr/>
      </xdr:nvPicPr>
      <xdr:blipFill>
        <a:blip xmlns:r="http://schemas.openxmlformats.org/officeDocument/2006/relationships" r:embed="rId4"/>
        <a:stretch/>
      </xdr:blipFill>
      <xdr:spPr>
        <a:xfrm>
          <a:off x="209052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2</xdr:col>
      <xdr:colOff>228600</xdr:colOff>
      <xdr:row>3</xdr:row>
      <xdr:rowOff>869760</xdr:rowOff>
    </xdr:from>
    <xdr:to>
      <xdr:col>2</xdr:col>
      <xdr:colOff>732600</xdr:colOff>
      <xdr:row>3</xdr:row>
      <xdr:rowOff>1373760</xdr:rowOff>
    </xdr:to>
    <xdr:pic>
      <xdr:nvPicPr>
        <xdr:cNvPr id="7" name="Image 14"/>
        <xdr:cNvPicPr/>
      </xdr:nvPicPr>
      <xdr:blipFill>
        <a:blip xmlns:r="http://schemas.openxmlformats.org/officeDocument/2006/relationships" r:embed="rId5"/>
        <a:stretch/>
      </xdr:blipFill>
      <xdr:spPr>
        <a:xfrm>
          <a:off x="313380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3</xdr:col>
      <xdr:colOff>677520</xdr:colOff>
      <xdr:row>3</xdr:row>
      <xdr:rowOff>869760</xdr:rowOff>
    </xdr:from>
    <xdr:to>
      <xdr:col>3</xdr:col>
      <xdr:colOff>1181520</xdr:colOff>
      <xdr:row>3</xdr:row>
      <xdr:rowOff>1373760</xdr:rowOff>
    </xdr:to>
    <xdr:pic>
      <xdr:nvPicPr>
        <xdr:cNvPr id="8" name="Image 15"/>
        <xdr:cNvPicPr/>
      </xdr:nvPicPr>
      <xdr:blipFill>
        <a:blip xmlns:r="http://schemas.openxmlformats.org/officeDocument/2006/relationships" r:embed="rId6"/>
        <a:stretch/>
      </xdr:blipFill>
      <xdr:spPr>
        <a:xfrm>
          <a:off x="4535280" y="36129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0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0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0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1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1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1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1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1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1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1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1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1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1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2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2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2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2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2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2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2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2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2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2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3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3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3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3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3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3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3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3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3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3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4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4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4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4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4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4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4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4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4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4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5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5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5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5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5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5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5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5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5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5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6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6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6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6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6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6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6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6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6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6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7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7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7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7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7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7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7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7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7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7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8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8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8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8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8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18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18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18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18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18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9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9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9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9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9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9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9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9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9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9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0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0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0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0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0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0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0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0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0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0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1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1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1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1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1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1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1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1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1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1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2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2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2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2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2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2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2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2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2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2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3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3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3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3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3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3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3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3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3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3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4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4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4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4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4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4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4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4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4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4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5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5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5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5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5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5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5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152640</xdr:colOff>
      <xdr:row>3</xdr:row>
      <xdr:rowOff>165600</xdr:rowOff>
    </xdr:from>
    <xdr:to>
      <xdr:col>10</xdr:col>
      <xdr:colOff>616320</xdr:colOff>
      <xdr:row>19</xdr:row>
      <xdr:rowOff>322920</xdr:rowOff>
    </xdr:to>
    <xdr:graphicFrame macro="">
      <xdr:nvGraphicFramePr>
        <xdr:cNvPr id="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127440</xdr:colOff>
      <xdr:row>24</xdr:row>
      <xdr:rowOff>165600</xdr:rowOff>
    </xdr:from>
    <xdr:to>
      <xdr:col>10</xdr:col>
      <xdr:colOff>692640</xdr:colOff>
      <xdr:row>38</xdr:row>
      <xdr:rowOff>147240</xdr:rowOff>
    </xdr:to>
    <xdr:graphicFrame macro="">
      <xdr:nvGraphicFramePr>
        <xdr:cNvPr id="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89280</xdr:colOff>
      <xdr:row>45</xdr:row>
      <xdr:rowOff>12600</xdr:rowOff>
    </xdr:from>
    <xdr:to>
      <xdr:col>10</xdr:col>
      <xdr:colOff>616320</xdr:colOff>
      <xdr:row>58</xdr:row>
      <xdr:rowOff>415440</xdr:rowOff>
    </xdr:to>
    <xdr:graphicFrame macro="">
      <xdr:nvGraphicFramePr>
        <xdr:cNvPr id="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5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5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5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6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6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6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6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6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6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6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6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6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6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7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7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7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7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7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7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7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7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7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7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8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8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8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8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8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28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28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28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28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28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9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9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9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9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9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9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29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29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29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29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30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30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30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30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30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30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30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30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30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30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31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31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31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31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31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31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31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41760</xdr:colOff>
      <xdr:row>0</xdr:row>
      <xdr:rowOff>79200</xdr:rowOff>
    </xdr:from>
    <xdr:to>
      <xdr:col>3</xdr:col>
      <xdr:colOff>632160</xdr:colOff>
      <xdr:row>1</xdr:row>
      <xdr:rowOff>345960</xdr:rowOff>
    </xdr:to>
    <xdr:sp macro="" textlink="">
      <xdr:nvSpPr>
        <xdr:cNvPr id="317" name="Shape 3"/>
        <xdr:cNvSpPr txBox="1"/>
      </xdr:nvSpPr>
      <xdr:spPr>
        <a:xfrm>
          <a:off x="803880" y="79200"/>
          <a:ext cx="2562120" cy="800280"/>
        </a:xfrm>
        <a:prstGeom prst="rect">
          <a:avLst/>
        </a:prstGeom>
        <a:noFill/>
        <a:ln w="19080">
          <a:solidFill>
            <a:srgbClr val="FFAB26"/>
          </a:solidFill>
          <a:custDash>
            <a:ds d="798113" sp="100000"/>
          </a:custDash>
          <a:round/>
        </a:ln>
      </xdr:spPr>
      <xdr:txBody>
        <a:bodyPr tIns="91440" bIns="91440" anchor="ctr" anchorCtr="1">
          <a:noAutofit/>
        </a:bodyPr>
        <a:lstStyle/>
        <a:p>
          <a:pPr algn="ctr">
            <a:lnSpc>
              <a:spcPct val="100000"/>
            </a:lnSpc>
          </a:pPr>
          <a:r>
            <a:rPr lang="en-US" sz="1400" b="0" strike="noStrike" spc="-1">
              <a:solidFill>
                <a:srgbClr val="202222"/>
              </a:solidFill>
              <a:latin typeface="Merriweather"/>
              <a:ea typeface="Merriweather"/>
            </a:rPr>
            <a:t>⚠️ Placez un "1" dans les cases pour indiquer une observation positive. ⚠️</a:t>
          </a:r>
          <a:endParaRPr lang="fr-F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6</xdr:col>
      <xdr:colOff>491040</xdr:colOff>
      <xdr:row>3</xdr:row>
      <xdr:rowOff>725760</xdr:rowOff>
    </xdr:from>
    <xdr:to>
      <xdr:col>6</xdr:col>
      <xdr:colOff>995040</xdr:colOff>
      <xdr:row>3</xdr:row>
      <xdr:rowOff>1229760</xdr:rowOff>
    </xdr:to>
    <xdr:pic>
      <xdr:nvPicPr>
        <xdr:cNvPr id="318" name="Image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783468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491400</xdr:colOff>
      <xdr:row>3</xdr:row>
      <xdr:rowOff>725760</xdr:rowOff>
    </xdr:from>
    <xdr:to>
      <xdr:col>4</xdr:col>
      <xdr:colOff>995400</xdr:colOff>
      <xdr:row>3</xdr:row>
      <xdr:rowOff>1229760</xdr:rowOff>
    </xdr:to>
    <xdr:pic>
      <xdr:nvPicPr>
        <xdr:cNvPr id="319" name="Image 3"/>
        <xdr:cNvPicPr/>
      </xdr:nvPicPr>
      <xdr:blipFill>
        <a:blip xmlns:r="http://schemas.openxmlformats.org/officeDocument/2006/relationships" r:embed="rId2"/>
        <a:stretch/>
      </xdr:blipFill>
      <xdr:spPr>
        <a:xfrm>
          <a:off x="508248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5</xdr:col>
      <xdr:colOff>631080</xdr:colOff>
      <xdr:row>3</xdr:row>
      <xdr:rowOff>725760</xdr:rowOff>
    </xdr:from>
    <xdr:to>
      <xdr:col>5</xdr:col>
      <xdr:colOff>1135080</xdr:colOff>
      <xdr:row>3</xdr:row>
      <xdr:rowOff>1229760</xdr:rowOff>
    </xdr:to>
    <xdr:pic>
      <xdr:nvPicPr>
        <xdr:cNvPr id="320" name="Image 4"/>
        <xdr:cNvPicPr/>
      </xdr:nvPicPr>
      <xdr:blipFill>
        <a:blip xmlns:r="http://schemas.openxmlformats.org/officeDocument/2006/relationships" r:embed="rId3"/>
        <a:stretch/>
      </xdr:blipFill>
      <xdr:spPr>
        <a:xfrm>
          <a:off x="648900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</xdr:col>
      <xdr:colOff>326160</xdr:colOff>
      <xdr:row>3</xdr:row>
      <xdr:rowOff>725760</xdr:rowOff>
    </xdr:from>
    <xdr:to>
      <xdr:col>1</xdr:col>
      <xdr:colOff>830160</xdr:colOff>
      <xdr:row>3</xdr:row>
      <xdr:rowOff>1229760</xdr:rowOff>
    </xdr:to>
    <xdr:pic>
      <xdr:nvPicPr>
        <xdr:cNvPr id="321" name="Image 5"/>
        <xdr:cNvPicPr/>
      </xdr:nvPicPr>
      <xdr:blipFill>
        <a:blip xmlns:r="http://schemas.openxmlformats.org/officeDocument/2006/relationships" r:embed="rId4"/>
        <a:stretch/>
      </xdr:blipFill>
      <xdr:spPr>
        <a:xfrm>
          <a:off x="108828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2</xdr:col>
      <xdr:colOff>300600</xdr:colOff>
      <xdr:row>3</xdr:row>
      <xdr:rowOff>725760</xdr:rowOff>
    </xdr:from>
    <xdr:to>
      <xdr:col>2</xdr:col>
      <xdr:colOff>804600</xdr:colOff>
      <xdr:row>3</xdr:row>
      <xdr:rowOff>1229760</xdr:rowOff>
    </xdr:to>
    <xdr:pic>
      <xdr:nvPicPr>
        <xdr:cNvPr id="322" name="Image 6"/>
        <xdr:cNvPicPr/>
      </xdr:nvPicPr>
      <xdr:blipFill>
        <a:blip xmlns:r="http://schemas.openxmlformats.org/officeDocument/2006/relationships" r:embed="rId5"/>
        <a:stretch/>
      </xdr:blipFill>
      <xdr:spPr>
        <a:xfrm>
          <a:off x="208188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3</xdr:col>
      <xdr:colOff>821520</xdr:colOff>
      <xdr:row>3</xdr:row>
      <xdr:rowOff>725760</xdr:rowOff>
    </xdr:from>
    <xdr:to>
      <xdr:col>3</xdr:col>
      <xdr:colOff>1325520</xdr:colOff>
      <xdr:row>3</xdr:row>
      <xdr:rowOff>1229760</xdr:rowOff>
    </xdr:to>
    <xdr:pic>
      <xdr:nvPicPr>
        <xdr:cNvPr id="323" name="Image 7"/>
        <xdr:cNvPicPr/>
      </xdr:nvPicPr>
      <xdr:blipFill>
        <a:blip xmlns:r="http://schemas.openxmlformats.org/officeDocument/2006/relationships" r:embed="rId6"/>
        <a:stretch/>
      </xdr:blipFill>
      <xdr:spPr>
        <a:xfrm>
          <a:off x="3555360" y="3785760"/>
          <a:ext cx="504000" cy="50400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304920</xdr:colOff>
      <xdr:row>3</xdr:row>
      <xdr:rowOff>66600</xdr:rowOff>
    </xdr:from>
    <xdr:to>
      <xdr:col>1</xdr:col>
      <xdr:colOff>971640</xdr:colOff>
      <xdr:row>3</xdr:row>
      <xdr:rowOff>761760</xdr:rowOff>
    </xdr:to>
    <xdr:pic>
      <xdr:nvPicPr>
        <xdr:cNvPr id="10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447120" y="1478160"/>
          <a:ext cx="666720" cy="6951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2</xdr:col>
      <xdr:colOff>324000</xdr:colOff>
      <xdr:row>3</xdr:row>
      <xdr:rowOff>891360</xdr:rowOff>
    </xdr:from>
    <xdr:to>
      <xdr:col>2</xdr:col>
      <xdr:colOff>1162080</xdr:colOff>
      <xdr:row>3</xdr:row>
      <xdr:rowOff>1691640</xdr:rowOff>
    </xdr:to>
    <xdr:pic>
      <xdr:nvPicPr>
        <xdr:cNvPr id="11" name="image9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856160" y="2302920"/>
          <a:ext cx="838080" cy="8002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3</xdr:col>
      <xdr:colOff>324000</xdr:colOff>
      <xdr:row>3</xdr:row>
      <xdr:rowOff>891360</xdr:rowOff>
    </xdr:from>
    <xdr:to>
      <xdr:col>3</xdr:col>
      <xdr:colOff>1162080</xdr:colOff>
      <xdr:row>3</xdr:row>
      <xdr:rowOff>1691640</xdr:rowOff>
    </xdr:to>
    <xdr:pic>
      <xdr:nvPicPr>
        <xdr:cNvPr id="12" name="image10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3246120" y="2302920"/>
          <a:ext cx="838080" cy="8002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288360</xdr:colOff>
      <xdr:row>3</xdr:row>
      <xdr:rowOff>862560</xdr:rowOff>
    </xdr:from>
    <xdr:to>
      <xdr:col>4</xdr:col>
      <xdr:colOff>1183680</xdr:colOff>
      <xdr:row>3</xdr:row>
      <xdr:rowOff>1719720</xdr:rowOff>
    </xdr:to>
    <xdr:pic>
      <xdr:nvPicPr>
        <xdr:cNvPr id="13" name="image12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4600800" y="2274120"/>
          <a:ext cx="895320" cy="8571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250560</xdr:colOff>
      <xdr:row>3</xdr:row>
      <xdr:rowOff>839160</xdr:rowOff>
    </xdr:from>
    <xdr:to>
      <xdr:col>6</xdr:col>
      <xdr:colOff>1145880</xdr:colOff>
      <xdr:row>3</xdr:row>
      <xdr:rowOff>1696320</xdr:rowOff>
    </xdr:to>
    <xdr:pic>
      <xdr:nvPicPr>
        <xdr:cNvPr id="14" name="image8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7342920" y="2250720"/>
          <a:ext cx="895320" cy="8571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5</xdr:col>
      <xdr:colOff>268200</xdr:colOff>
      <xdr:row>3</xdr:row>
      <xdr:rowOff>826560</xdr:rowOff>
    </xdr:from>
    <xdr:to>
      <xdr:col>5</xdr:col>
      <xdr:colOff>1163520</xdr:colOff>
      <xdr:row>3</xdr:row>
      <xdr:rowOff>1683720</xdr:rowOff>
    </xdr:to>
    <xdr:pic>
      <xdr:nvPicPr>
        <xdr:cNvPr id="15" name="image11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5970600" y="2238120"/>
          <a:ext cx="895320" cy="8571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7</xdr:col>
      <xdr:colOff>271080</xdr:colOff>
      <xdr:row>3</xdr:row>
      <xdr:rowOff>826560</xdr:rowOff>
    </xdr:from>
    <xdr:to>
      <xdr:col>7</xdr:col>
      <xdr:colOff>1166400</xdr:colOff>
      <xdr:row>3</xdr:row>
      <xdr:rowOff>1683720</xdr:rowOff>
    </xdr:to>
    <xdr:pic>
      <xdr:nvPicPr>
        <xdr:cNvPr id="16" name="image13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8753400" y="2238120"/>
          <a:ext cx="895320" cy="85716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1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1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1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2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2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2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2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2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2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111</xdr:row>
      <xdr:rowOff>191160</xdr:rowOff>
    </xdr:from>
    <xdr:to>
      <xdr:col>11</xdr:col>
      <xdr:colOff>657720</xdr:colOff>
      <xdr:row>112</xdr:row>
      <xdr:rowOff>385200</xdr:rowOff>
    </xdr:to>
    <xdr:pic>
      <xdr:nvPicPr>
        <xdr:cNvPr id="2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111</xdr:row>
      <xdr:rowOff>191160</xdr:rowOff>
    </xdr:from>
    <xdr:to>
      <xdr:col>10</xdr:col>
      <xdr:colOff>298080</xdr:colOff>
      <xdr:row>112</xdr:row>
      <xdr:rowOff>385200</xdr:rowOff>
    </xdr:to>
    <xdr:pic>
      <xdr:nvPicPr>
        <xdr:cNvPr id="2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67</xdr:row>
      <xdr:rowOff>109080</xdr:rowOff>
    </xdr:from>
    <xdr:to>
      <xdr:col>6</xdr:col>
      <xdr:colOff>9720</xdr:colOff>
      <xdr:row>69</xdr:row>
      <xdr:rowOff>94680</xdr:rowOff>
    </xdr:to>
    <xdr:pic>
      <xdr:nvPicPr>
        <xdr:cNvPr id="2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67</xdr:row>
      <xdr:rowOff>92160</xdr:rowOff>
    </xdr:from>
    <xdr:to>
      <xdr:col>15</xdr:col>
      <xdr:colOff>72000</xdr:colOff>
      <xdr:row>69</xdr:row>
      <xdr:rowOff>111960</xdr:rowOff>
    </xdr:to>
    <xdr:pic>
      <xdr:nvPicPr>
        <xdr:cNvPr id="2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3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3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3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3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3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3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3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3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3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3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4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4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4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4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4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4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4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4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4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4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5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5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5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5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5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5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5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5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5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5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6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6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6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6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6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6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6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6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6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6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7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7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7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7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7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7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7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77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78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7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80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81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82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8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8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85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86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87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8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8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90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91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363240</xdr:colOff>
      <xdr:row>32</xdr:row>
      <xdr:rowOff>35640</xdr:rowOff>
    </xdr:from>
    <xdr:to>
      <xdr:col>21</xdr:col>
      <xdr:colOff>118800</xdr:colOff>
      <xdr:row>32</xdr:row>
      <xdr:rowOff>534960</xdr:rowOff>
    </xdr:to>
    <xdr:pic>
      <xdr:nvPicPr>
        <xdr:cNvPr id="92" name="image7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9112320" y="10730880"/>
          <a:ext cx="468000" cy="499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367200</xdr:colOff>
      <xdr:row>33</xdr:row>
      <xdr:rowOff>42840</xdr:rowOff>
    </xdr:from>
    <xdr:to>
      <xdr:col>21</xdr:col>
      <xdr:colOff>72720</xdr:colOff>
      <xdr:row>33</xdr:row>
      <xdr:rowOff>460800</xdr:rowOff>
    </xdr:to>
    <xdr:pic>
      <xdr:nvPicPr>
        <xdr:cNvPr id="93" name="image3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9116280" y="11332440"/>
          <a:ext cx="417960" cy="41796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379080</xdr:colOff>
      <xdr:row>34</xdr:row>
      <xdr:rowOff>28440</xdr:rowOff>
    </xdr:from>
    <xdr:to>
      <xdr:col>21</xdr:col>
      <xdr:colOff>86400</xdr:colOff>
      <xdr:row>34</xdr:row>
      <xdr:rowOff>420120</xdr:rowOff>
    </xdr:to>
    <xdr:pic>
      <xdr:nvPicPr>
        <xdr:cNvPr id="9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9128160" y="11852280"/>
          <a:ext cx="419760" cy="3916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348480</xdr:colOff>
      <xdr:row>35</xdr:row>
      <xdr:rowOff>27360</xdr:rowOff>
    </xdr:from>
    <xdr:to>
      <xdr:col>21</xdr:col>
      <xdr:colOff>94680</xdr:colOff>
      <xdr:row>35</xdr:row>
      <xdr:rowOff>423360</xdr:rowOff>
    </xdr:to>
    <xdr:pic>
      <xdr:nvPicPr>
        <xdr:cNvPr id="95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9097560" y="12298680"/>
          <a:ext cx="458640" cy="396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241200</xdr:colOff>
      <xdr:row>30</xdr:row>
      <xdr:rowOff>164160</xdr:rowOff>
    </xdr:from>
    <xdr:to>
      <xdr:col>21</xdr:col>
      <xdr:colOff>107280</xdr:colOff>
      <xdr:row>30</xdr:row>
      <xdr:rowOff>701640</xdr:rowOff>
    </xdr:to>
    <xdr:pic>
      <xdr:nvPicPr>
        <xdr:cNvPr id="96" name="image6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8990280" y="9051120"/>
          <a:ext cx="578520" cy="537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19</xdr:col>
      <xdr:colOff>282960</xdr:colOff>
      <xdr:row>31</xdr:row>
      <xdr:rowOff>145440</xdr:rowOff>
    </xdr:from>
    <xdr:to>
      <xdr:col>21</xdr:col>
      <xdr:colOff>135000</xdr:colOff>
      <xdr:row>31</xdr:row>
      <xdr:rowOff>685440</xdr:rowOff>
    </xdr:to>
    <xdr:pic>
      <xdr:nvPicPr>
        <xdr:cNvPr id="97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9032040" y="9996840"/>
          <a:ext cx="564480" cy="5400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8</xdr:col>
      <xdr:colOff>19440</xdr:colOff>
      <xdr:row>36</xdr:row>
      <xdr:rowOff>14400</xdr:rowOff>
    </xdr:from>
    <xdr:to>
      <xdr:col>8</xdr:col>
      <xdr:colOff>235440</xdr:colOff>
      <xdr:row>36</xdr:row>
      <xdr:rowOff>200880</xdr:rowOff>
    </xdr:to>
    <xdr:pic>
      <xdr:nvPicPr>
        <xdr:cNvPr id="98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1640" y="12755160"/>
          <a:ext cx="216000" cy="18648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17</xdr:col>
      <xdr:colOff>182880</xdr:colOff>
      <xdr:row>36</xdr:row>
      <xdr:rowOff>3240</xdr:rowOff>
    </xdr:from>
    <xdr:to>
      <xdr:col>17</xdr:col>
      <xdr:colOff>398880</xdr:colOff>
      <xdr:row>36</xdr:row>
      <xdr:rowOff>204840</xdr:rowOff>
    </xdr:to>
    <xdr:pic>
      <xdr:nvPicPr>
        <xdr:cNvPr id="99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8068320" y="12744000"/>
          <a:ext cx="216000" cy="2016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197640</xdr:colOff>
      <xdr:row>37</xdr:row>
      <xdr:rowOff>720</xdr:rowOff>
    </xdr:from>
    <xdr:to>
      <xdr:col>4</xdr:col>
      <xdr:colOff>389160</xdr:colOff>
      <xdr:row>37</xdr:row>
      <xdr:rowOff>222840</xdr:rowOff>
    </xdr:to>
    <xdr:sp macro="" textlink="">
      <xdr:nvSpPr>
        <xdr:cNvPr id="100" name="Flèche vers le bas 14"/>
        <xdr:cNvSpPr/>
      </xdr:nvSpPr>
      <xdr:spPr>
        <a:xfrm>
          <a:off x="1481040" y="12981960"/>
          <a:ext cx="191520" cy="222120"/>
        </a:xfrm>
        <a:custGeom>
          <a:avLst/>
          <a:gdLst>
            <a:gd name="textAreaLeft" fmla="*/ 47880 w 191520"/>
            <a:gd name="textAreaRight" fmla="*/ 143640 w 191520"/>
            <a:gd name="textAreaTop" fmla="*/ 0 h 222120"/>
            <a:gd name="textAreaBottom" fmla="*/ 174240 h 222120"/>
          </a:gdLst>
          <a:ahLst/>
          <a:cxnLst/>
          <a:rect l="textAreaLeft" t="textAreaTop" r="textAreaRight" b="textAreaBottom"/>
          <a:pathLst>
            <a:path w="21600" h="21600">
              <a:moveTo>
                <a:pt x="5400" y="0"/>
              </a:moveTo>
              <a:lnTo>
                <a:pt x="5400" y="12293"/>
              </a:lnTo>
              <a:lnTo>
                <a:pt x="0" y="12293"/>
              </a:lnTo>
              <a:lnTo>
                <a:pt x="10800" y="21600"/>
              </a:lnTo>
              <a:lnTo>
                <a:pt x="21600" y="12293"/>
              </a:lnTo>
              <a:lnTo>
                <a:pt x="16200" y="12293"/>
              </a:lnTo>
              <a:lnTo>
                <a:pt x="16200" y="0"/>
              </a:lnTo>
              <a:close/>
            </a:path>
          </a:pathLst>
        </a:custGeom>
        <a:solidFill>
          <a:srgbClr val="FFFFFF"/>
        </a:solidFill>
        <a:ln w="6480">
          <a:solidFill>
            <a:srgbClr val="A6A6A6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376560</xdr:colOff>
      <xdr:row>110</xdr:row>
      <xdr:rowOff>191160</xdr:rowOff>
    </xdr:from>
    <xdr:to>
      <xdr:col>11</xdr:col>
      <xdr:colOff>657720</xdr:colOff>
      <xdr:row>111</xdr:row>
      <xdr:rowOff>385200</xdr:rowOff>
    </xdr:to>
    <xdr:pic>
      <xdr:nvPicPr>
        <xdr:cNvPr id="101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4517280" y="36088920"/>
          <a:ext cx="738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9</xdr:col>
      <xdr:colOff>84600</xdr:colOff>
      <xdr:row>110</xdr:row>
      <xdr:rowOff>191160</xdr:rowOff>
    </xdr:from>
    <xdr:to>
      <xdr:col>10</xdr:col>
      <xdr:colOff>298080</xdr:colOff>
      <xdr:row>111</xdr:row>
      <xdr:rowOff>385200</xdr:rowOff>
    </xdr:to>
    <xdr:pic>
      <xdr:nvPicPr>
        <xdr:cNvPr id="102" name="image1.png"/>
        <xdr:cNvPicPr/>
      </xdr:nvPicPr>
      <xdr:blipFill>
        <a:blip xmlns:r="http://schemas.openxmlformats.org/officeDocument/2006/relationships" r:embed="rId7"/>
        <a:srcRect t="50000"/>
        <a:stretch/>
      </xdr:blipFill>
      <xdr:spPr>
        <a:xfrm>
          <a:off x="3682440" y="36088920"/>
          <a:ext cx="756360" cy="39420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4</xdr:col>
      <xdr:colOff>546480</xdr:colOff>
      <xdr:row>66</xdr:row>
      <xdr:rowOff>109080</xdr:rowOff>
    </xdr:from>
    <xdr:to>
      <xdr:col>6</xdr:col>
      <xdr:colOff>9720</xdr:colOff>
      <xdr:row>68</xdr:row>
      <xdr:rowOff>94680</xdr:rowOff>
    </xdr:to>
    <xdr:pic>
      <xdr:nvPicPr>
        <xdr:cNvPr id="103" name="image4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829880" y="22157640"/>
          <a:ext cx="491760" cy="424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14</xdr:col>
      <xdr:colOff>132480</xdr:colOff>
      <xdr:row>66</xdr:row>
      <xdr:rowOff>92160</xdr:rowOff>
    </xdr:from>
    <xdr:to>
      <xdr:col>15</xdr:col>
      <xdr:colOff>72000</xdr:colOff>
      <xdr:row>68</xdr:row>
      <xdr:rowOff>111960</xdr:rowOff>
    </xdr:to>
    <xdr:pic>
      <xdr:nvPicPr>
        <xdr:cNvPr id="104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6227280" y="22140720"/>
          <a:ext cx="491760" cy="4586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12</xdr:col>
      <xdr:colOff>63360</xdr:colOff>
      <xdr:row>2</xdr:row>
      <xdr:rowOff>76680</xdr:rowOff>
    </xdr:from>
    <xdr:to>
      <xdr:col>15</xdr:col>
      <xdr:colOff>196920</xdr:colOff>
      <xdr:row>6</xdr:row>
      <xdr:rowOff>405000</xdr:rowOff>
    </xdr:to>
    <xdr:pic>
      <xdr:nvPicPr>
        <xdr:cNvPr id="105" name="Image 11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360" y="783360"/>
          <a:ext cx="1371600" cy="127332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6</xdr:col>
      <xdr:colOff>228240</xdr:colOff>
      <xdr:row>2</xdr:row>
      <xdr:rowOff>76680</xdr:rowOff>
    </xdr:from>
    <xdr:to>
      <xdr:col>9</xdr:col>
      <xdr:colOff>308160</xdr:colOff>
      <xdr:row>6</xdr:row>
      <xdr:rowOff>405000</xdr:rowOff>
    </xdr:to>
    <xdr:pic>
      <xdr:nvPicPr>
        <xdr:cNvPr id="106" name="Image 1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40160" y="783360"/>
          <a:ext cx="1365840" cy="1273320"/>
        </a:xfrm>
        <a:prstGeom prst="rect">
          <a:avLst/>
        </a:prstGeom>
        <a:ln w="1260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ackend.etreprof.fr/files/Enjeu_Raccrochage/cartes_eleves_6_profils_eleves_desengages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onservatoire.etab.ac-lille.fr/choisir-sa-strategi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nuage03.apps.education.fr/index.php/s/risFrBjXwrjkiZG" TargetMode="External"/><Relationship Id="rId2" Type="http://schemas.openxmlformats.org/officeDocument/2006/relationships/hyperlink" Target="https://nuage03.apps.education.fr/index.php/s/ZFDrjttE4CNid4F" TargetMode="External"/><Relationship Id="rId1" Type="http://schemas.openxmlformats.org/officeDocument/2006/relationships/hyperlink" Target="https://www.reseau-canope.fr/cap-ecole-inclusive/observer.html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zoomScale="65" zoomScaleNormal="65" workbookViewId="0"/>
  </sheetViews>
  <sheetFormatPr baseColWidth="10" defaultColWidth="11.5703125" defaultRowHeight="12.75"/>
  <cols>
    <col min="1" max="1024" width="10.85546875" style="15" customWidth="1"/>
  </cols>
  <sheetData>
    <row r="1" spans="2:20" ht="45.75" customHeight="1">
      <c r="B1" s="14" t="s">
        <v>0</v>
      </c>
      <c r="C1" s="14"/>
      <c r="D1" s="14"/>
      <c r="E1" s="14"/>
      <c r="F1" s="14"/>
      <c r="G1" s="14"/>
      <c r="H1" s="14"/>
      <c r="I1" s="14"/>
      <c r="J1" s="14"/>
    </row>
    <row r="2" spans="2:20" ht="126.75" customHeight="1">
      <c r="B2" s="13" t="s">
        <v>1</v>
      </c>
      <c r="C2" s="13"/>
      <c r="D2" s="13"/>
      <c r="E2" s="13"/>
      <c r="F2" s="13"/>
      <c r="G2" s="13"/>
      <c r="H2" s="13"/>
      <c r="I2" s="13"/>
      <c r="J2" s="13"/>
      <c r="L2" s="12"/>
      <c r="M2" s="12"/>
      <c r="N2" s="12"/>
      <c r="O2" s="12"/>
      <c r="P2" s="12"/>
      <c r="Q2" s="12"/>
      <c r="R2" s="12"/>
      <c r="S2" s="12"/>
      <c r="T2" s="12"/>
    </row>
    <row r="3" spans="2:20" ht="25.5" customHeight="1">
      <c r="B3" s="16"/>
      <c r="C3" s="16"/>
      <c r="D3" s="16"/>
      <c r="E3" s="16"/>
      <c r="F3" s="16"/>
      <c r="G3" s="16"/>
      <c r="H3" s="16"/>
      <c r="I3" s="16"/>
      <c r="J3" s="16"/>
      <c r="L3" s="12"/>
      <c r="M3" s="12"/>
      <c r="N3" s="12"/>
      <c r="O3" s="12"/>
      <c r="P3" s="12"/>
      <c r="Q3" s="12"/>
      <c r="R3" s="12"/>
      <c r="S3" s="12"/>
      <c r="T3" s="12"/>
    </row>
    <row r="4" spans="2:20" ht="21.95" customHeight="1">
      <c r="B4" s="17" t="s">
        <v>2</v>
      </c>
      <c r="L4" s="12"/>
      <c r="M4" s="12"/>
      <c r="N4" s="12"/>
      <c r="O4" s="12"/>
      <c r="P4" s="12"/>
      <c r="Q4" s="12"/>
      <c r="R4" s="12"/>
      <c r="S4" s="12"/>
      <c r="T4" s="12"/>
    </row>
    <row r="5" spans="2:20" ht="21.95" customHeight="1">
      <c r="B5" s="17" t="s">
        <v>3</v>
      </c>
      <c r="L5" s="12"/>
      <c r="M5" s="12"/>
      <c r="N5" s="12"/>
      <c r="O5" s="12"/>
      <c r="P5" s="12"/>
      <c r="Q5" s="12"/>
      <c r="R5" s="12"/>
      <c r="S5" s="12"/>
      <c r="T5" s="12"/>
    </row>
    <row r="6" spans="2:20" ht="21.95" customHeight="1">
      <c r="B6" s="17" t="s">
        <v>4</v>
      </c>
      <c r="L6" s="12"/>
      <c r="M6" s="12"/>
      <c r="N6" s="12"/>
      <c r="O6" s="12"/>
      <c r="P6" s="12"/>
      <c r="Q6" s="12"/>
      <c r="R6" s="12"/>
      <c r="S6" s="12"/>
      <c r="T6" s="12"/>
    </row>
    <row r="7" spans="2:20" ht="21.95" customHeight="1">
      <c r="B7" s="17" t="s">
        <v>5</v>
      </c>
      <c r="L7" s="12"/>
      <c r="M7" s="12"/>
      <c r="N7" s="12"/>
      <c r="O7" s="12"/>
      <c r="P7" s="12"/>
      <c r="Q7" s="12"/>
      <c r="R7" s="12"/>
      <c r="S7" s="12"/>
      <c r="T7" s="12"/>
    </row>
    <row r="8" spans="2:20" ht="21.95" customHeight="1">
      <c r="B8" s="17"/>
      <c r="L8" s="12"/>
      <c r="M8" s="12"/>
      <c r="N8" s="12"/>
      <c r="O8" s="12"/>
      <c r="P8" s="12"/>
      <c r="Q8" s="12"/>
      <c r="R8" s="12"/>
      <c r="S8" s="12"/>
      <c r="T8" s="12"/>
    </row>
    <row r="9" spans="2:20" ht="51" customHeight="1">
      <c r="L9" s="12"/>
      <c r="M9" s="12"/>
      <c r="N9" s="12"/>
      <c r="O9" s="12"/>
      <c r="P9" s="12"/>
      <c r="Q9" s="12"/>
      <c r="R9" s="12"/>
      <c r="S9" s="12"/>
      <c r="T9" s="12"/>
    </row>
    <row r="10" spans="2:20" ht="18">
      <c r="B10" s="18" t="s">
        <v>6</v>
      </c>
      <c r="C10" s="18"/>
      <c r="D10" s="18"/>
      <c r="E10" s="18"/>
      <c r="F10" s="18"/>
      <c r="G10" s="18"/>
      <c r="H10" s="18"/>
      <c r="I10" s="18"/>
      <c r="J10" s="18"/>
      <c r="L10" s="12"/>
      <c r="M10" s="12"/>
      <c r="N10" s="12"/>
      <c r="O10" s="12"/>
      <c r="P10" s="12"/>
      <c r="Q10" s="12"/>
      <c r="R10" s="12"/>
      <c r="S10" s="12"/>
      <c r="T10" s="12"/>
    </row>
    <row r="11" spans="2:20" ht="18">
      <c r="B11" s="18"/>
      <c r="C11" s="18"/>
      <c r="D11" s="18"/>
      <c r="E11" s="19"/>
      <c r="F11" s="19"/>
      <c r="G11" s="19"/>
      <c r="H11" s="19"/>
      <c r="I11" s="19"/>
      <c r="J11" s="19"/>
      <c r="L11" s="12"/>
      <c r="M11" s="12"/>
      <c r="N11" s="12"/>
      <c r="O11" s="12"/>
      <c r="P11" s="12"/>
      <c r="Q11" s="12"/>
      <c r="R11" s="12"/>
      <c r="S11" s="12"/>
      <c r="T11" s="12"/>
    </row>
    <row r="12" spans="2:20" ht="20.25">
      <c r="B12" s="20"/>
      <c r="C12" s="11" t="s">
        <v>7</v>
      </c>
      <c r="D12" s="11"/>
      <c r="E12" s="11"/>
      <c r="F12" s="11"/>
      <c r="G12" s="11"/>
      <c r="H12" s="11"/>
      <c r="I12" s="11"/>
      <c r="J12" s="11"/>
      <c r="K12" s="11"/>
      <c r="L12" s="12"/>
      <c r="M12" s="12"/>
      <c r="N12" s="12"/>
      <c r="O12" s="12"/>
      <c r="P12" s="12"/>
      <c r="Q12" s="12"/>
      <c r="R12" s="12"/>
      <c r="S12" s="12"/>
      <c r="T12" s="12"/>
    </row>
    <row r="13" spans="2:20" ht="18">
      <c r="B13" s="18"/>
      <c r="C13" s="18"/>
      <c r="D13" s="18"/>
      <c r="E13" s="19"/>
      <c r="F13" s="19"/>
      <c r="G13" s="19"/>
      <c r="H13" s="19"/>
      <c r="I13" s="19"/>
      <c r="J13" s="19"/>
      <c r="L13" s="12"/>
      <c r="M13" s="12"/>
      <c r="N13" s="12"/>
      <c r="O13" s="12"/>
      <c r="P13" s="12"/>
      <c r="Q13" s="12"/>
      <c r="R13" s="12"/>
      <c r="S13" s="12"/>
      <c r="T13" s="12"/>
    </row>
    <row r="14" spans="2:20" ht="18">
      <c r="B14" s="21"/>
      <c r="C14" s="10" t="s">
        <v>8</v>
      </c>
      <c r="D14" s="10"/>
      <c r="E14" s="10"/>
      <c r="F14" s="19"/>
      <c r="G14" s="19"/>
      <c r="H14" s="19"/>
      <c r="I14" s="19"/>
      <c r="J14" s="19"/>
      <c r="L14" s="12"/>
      <c r="M14" s="12"/>
      <c r="N14" s="12"/>
      <c r="O14" s="12"/>
      <c r="P14" s="12"/>
      <c r="Q14" s="12"/>
      <c r="R14" s="12"/>
      <c r="S14" s="12"/>
      <c r="T14" s="12"/>
    </row>
    <row r="15" spans="2:20" ht="18">
      <c r="B15" s="18"/>
      <c r="C15" s="18"/>
      <c r="D15" s="18"/>
      <c r="E15" s="19"/>
      <c r="F15" s="19"/>
      <c r="G15" s="19"/>
      <c r="H15" s="19"/>
      <c r="I15" s="19"/>
      <c r="J15" s="19"/>
    </row>
    <row r="18" spans="1:10" ht="18">
      <c r="C18" s="18"/>
      <c r="D18" s="18"/>
      <c r="E18" s="19"/>
      <c r="F18" s="19"/>
      <c r="G18" s="19"/>
      <c r="H18" s="19"/>
      <c r="I18" s="19"/>
      <c r="J18" s="19"/>
    </row>
    <row r="19" spans="1:10" ht="18">
      <c r="A19" s="22" t="s">
        <v>9</v>
      </c>
      <c r="B19" s="17" t="s">
        <v>10</v>
      </c>
      <c r="C19" s="18"/>
      <c r="D19" s="18"/>
      <c r="E19" s="19"/>
      <c r="F19" s="19"/>
      <c r="G19" s="19"/>
      <c r="H19" s="19"/>
      <c r="I19" s="19"/>
      <c r="J19" s="19"/>
    </row>
    <row r="20" spans="1:10" ht="14.25">
      <c r="B20" s="23" t="s">
        <v>11</v>
      </c>
    </row>
    <row r="23" spans="1:10" ht="18">
      <c r="B23" s="17" t="s">
        <v>12</v>
      </c>
      <c r="C23" s="17"/>
      <c r="D23" s="17"/>
      <c r="E23" s="17"/>
      <c r="F23" s="17"/>
      <c r="G23" s="17"/>
      <c r="H23" s="17"/>
      <c r="I23" s="17"/>
      <c r="J23" s="17"/>
    </row>
    <row r="24" spans="1:10">
      <c r="G24" s="24" t="s">
        <v>13</v>
      </c>
      <c r="H24" s="25"/>
      <c r="I24" s="25"/>
    </row>
  </sheetData>
  <mergeCells count="5">
    <mergeCell ref="B1:J1"/>
    <mergeCell ref="B2:J2"/>
    <mergeCell ref="L2:T14"/>
    <mergeCell ref="C12:K12"/>
    <mergeCell ref="C14:E14"/>
  </mergeCells>
  <hyperlinks>
    <hyperlink ref="B20" r:id="rId1"/>
    <hyperlink ref="G24" location="'strategies pédagogiques'!A1" display="Découvrir le tableau des stratégies"/>
  </hyperlinks>
  <pageMargins left="0.75" right="0.75" top="0.5" bottom="0.5" header="0.511811023622047" footer="0.511811023622047"/>
  <pageSetup paperSize="77" scale="58" orientation="landscape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G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40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40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00"/>
  <sheetViews>
    <sheetView zoomScale="65" zoomScaleNormal="65" workbookViewId="0">
      <selection activeCell="A49" sqref="A49"/>
    </sheetView>
  </sheetViews>
  <sheetFormatPr baseColWidth="10" defaultColWidth="11.5703125" defaultRowHeight="12.75"/>
  <cols>
    <col min="1" max="1" width="25.5703125" style="26" customWidth="1"/>
    <col min="2" max="2" width="15.7109375" style="26" customWidth="1"/>
    <col min="3" max="3" width="13.5703125" style="26" customWidth="1"/>
    <col min="4" max="4" width="26.28515625" style="26" customWidth="1"/>
    <col min="5" max="5" width="18" style="26" customWidth="1"/>
    <col min="6" max="6" width="21.140625" style="26" customWidth="1"/>
    <col min="7" max="7" width="18.140625" style="26" customWidth="1"/>
    <col min="8" max="8" width="14.140625" style="26" customWidth="1"/>
    <col min="9" max="10" width="10.85546875" style="26" customWidth="1"/>
    <col min="11" max="11" width="2.7109375" style="27" customWidth="1"/>
    <col min="12" max="12" width="16.28515625" style="28" customWidth="1"/>
    <col min="13" max="13" width="18.85546875" style="28" customWidth="1"/>
    <col min="14" max="14" width="18.140625" style="28" customWidth="1"/>
    <col min="15" max="15" width="16.28515625" style="28" customWidth="1"/>
    <col min="16" max="16" width="7" style="29" hidden="1" customWidth="1"/>
    <col min="17" max="17" width="12.42578125" style="30" customWidth="1"/>
    <col min="18" max="18" width="7" style="31" customWidth="1"/>
    <col min="19" max="23" width="10.85546875" style="26" customWidth="1"/>
    <col min="24" max="37" width="13.7109375" style="26" customWidth="1"/>
    <col min="38" max="38" width="13.7109375" customWidth="1"/>
    <col min="39" max="1024" width="13.7109375" style="26" customWidth="1"/>
  </cols>
  <sheetData>
    <row r="1" spans="1:1024" ht="42" customHeight="1">
      <c r="A1" s="32"/>
      <c r="B1" s="32"/>
      <c r="C1" s="33"/>
      <c r="D1" s="34" t="s">
        <v>14</v>
      </c>
      <c r="E1" s="35"/>
      <c r="F1" s="34" t="s">
        <v>15</v>
      </c>
      <c r="G1" s="36"/>
      <c r="H1" s="37"/>
      <c r="I1" s="37"/>
      <c r="J1" s="37"/>
      <c r="K1" s="38"/>
      <c r="L1" s="39"/>
      <c r="M1" s="39"/>
      <c r="N1" s="39"/>
      <c r="O1" s="39"/>
      <c r="P1" s="40"/>
      <c r="Q1" s="41"/>
      <c r="R1" s="41"/>
      <c r="S1" s="42"/>
      <c r="T1" s="43"/>
      <c r="U1" s="42"/>
      <c r="V1" s="42"/>
      <c r="W1" s="37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</row>
    <row r="2" spans="1:1024" ht="33" customHeight="1">
      <c r="A2" s="37"/>
      <c r="B2" s="44"/>
      <c r="C2" s="44"/>
      <c r="D2" s="44"/>
      <c r="E2" s="45"/>
      <c r="F2" s="44"/>
      <c r="G2" s="45"/>
      <c r="H2" s="40"/>
      <c r="I2" s="40"/>
      <c r="J2" s="40"/>
      <c r="K2" s="46"/>
      <c r="L2" s="9" t="s">
        <v>16</v>
      </c>
      <c r="M2" s="9"/>
      <c r="N2" s="9"/>
      <c r="O2" s="9"/>
      <c r="P2" s="47"/>
      <c r="Q2" s="41"/>
      <c r="R2" s="41"/>
      <c r="S2" s="8" t="s">
        <v>17</v>
      </c>
      <c r="T2" s="8"/>
      <c r="U2" s="8"/>
      <c r="V2" s="7" t="s">
        <v>18</v>
      </c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1024" ht="141" customHeight="1">
      <c r="A3" s="48"/>
      <c r="B3" s="49"/>
      <c r="C3" s="50"/>
      <c r="D3" s="51" t="s">
        <v>19</v>
      </c>
      <c r="E3" s="50" t="s">
        <v>20</v>
      </c>
      <c r="F3" s="50" t="s">
        <v>21</v>
      </c>
      <c r="G3" s="50" t="s">
        <v>22</v>
      </c>
      <c r="H3" s="52" t="s">
        <v>23</v>
      </c>
      <c r="I3" s="53" t="s">
        <v>24</v>
      </c>
      <c r="J3" s="53" t="s">
        <v>25</v>
      </c>
      <c r="K3" s="54"/>
      <c r="L3" s="55" t="s">
        <v>26</v>
      </c>
      <c r="M3" s="56" t="s">
        <v>27</v>
      </c>
      <c r="N3" s="57" t="s">
        <v>28</v>
      </c>
      <c r="O3" s="58" t="s">
        <v>29</v>
      </c>
      <c r="P3" s="59"/>
      <c r="Q3" s="60"/>
      <c r="R3" s="60"/>
      <c r="S3" s="6" t="s">
        <v>30</v>
      </c>
      <c r="T3" s="6"/>
      <c r="U3" s="6"/>
      <c r="V3" s="61" t="s">
        <v>31</v>
      </c>
      <c r="W3" s="62" t="s">
        <v>32</v>
      </c>
      <c r="X3" s="5" t="s">
        <v>33</v>
      </c>
      <c r="Y3" s="5"/>
      <c r="Z3" s="4" t="s">
        <v>34</v>
      </c>
      <c r="AA3" s="4"/>
      <c r="AB3" s="4"/>
      <c r="AC3" s="4"/>
      <c r="AD3" s="4" t="s">
        <v>35</v>
      </c>
      <c r="AE3" s="4"/>
      <c r="AF3" s="63" t="s">
        <v>36</v>
      </c>
      <c r="AG3" s="3" t="s">
        <v>37</v>
      </c>
      <c r="AH3" s="3"/>
      <c r="AI3" s="3"/>
      <c r="AJ3" s="3"/>
    </row>
    <row r="4" spans="1:1024" ht="114.6" customHeight="1">
      <c r="A4" s="64" t="s">
        <v>38</v>
      </c>
      <c r="B4" s="65" t="s">
        <v>39</v>
      </c>
      <c r="C4" s="65" t="s">
        <v>40</v>
      </c>
      <c r="D4" s="66" t="s">
        <v>41</v>
      </c>
      <c r="E4" s="65" t="s">
        <v>42</v>
      </c>
      <c r="F4" s="65" t="s">
        <v>43</v>
      </c>
      <c r="G4" s="65" t="s">
        <v>44</v>
      </c>
      <c r="H4" s="67" t="s">
        <v>45</v>
      </c>
      <c r="I4" s="68" t="s">
        <v>46</v>
      </c>
      <c r="J4" s="69" t="s">
        <v>47</v>
      </c>
      <c r="K4" s="70"/>
      <c r="L4" s="71" t="s">
        <v>48</v>
      </c>
      <c r="M4" s="72" t="s">
        <v>49</v>
      </c>
      <c r="N4" s="72" t="s">
        <v>50</v>
      </c>
      <c r="O4" s="73" t="s">
        <v>51</v>
      </c>
      <c r="P4" s="74"/>
      <c r="Q4" s="60"/>
      <c r="R4" s="60"/>
      <c r="S4" s="75" t="s">
        <v>52</v>
      </c>
      <c r="T4" s="75" t="s">
        <v>53</v>
      </c>
      <c r="U4" s="76" t="s">
        <v>54</v>
      </c>
      <c r="V4" s="77" t="s">
        <v>55</v>
      </c>
      <c r="W4" s="77" t="s">
        <v>32</v>
      </c>
      <c r="X4" s="78" t="s">
        <v>56</v>
      </c>
      <c r="Y4" s="79" t="s">
        <v>57</v>
      </c>
      <c r="Z4" s="80" t="s">
        <v>58</v>
      </c>
      <c r="AA4" s="75" t="s">
        <v>59</v>
      </c>
      <c r="AB4" s="75" t="s">
        <v>60</v>
      </c>
      <c r="AC4" s="81" t="s">
        <v>61</v>
      </c>
      <c r="AD4" s="82" t="s">
        <v>62</v>
      </c>
      <c r="AE4" s="83" t="s">
        <v>63</v>
      </c>
      <c r="AF4" s="77" t="s">
        <v>64</v>
      </c>
      <c r="AG4" s="84" t="s">
        <v>65</v>
      </c>
      <c r="AH4" s="85" t="s">
        <v>66</v>
      </c>
      <c r="AI4" s="85" t="s">
        <v>67</v>
      </c>
      <c r="AJ4" s="86" t="s">
        <v>68</v>
      </c>
    </row>
    <row r="5" spans="1:1024" ht="21" customHeight="1">
      <c r="A5" s="87" t="s">
        <v>69</v>
      </c>
      <c r="B5" s="88"/>
      <c r="C5" s="88"/>
      <c r="D5" s="88"/>
      <c r="E5" s="88"/>
      <c r="F5" s="88"/>
      <c r="G5" s="88"/>
      <c r="H5" s="89"/>
      <c r="I5" s="89"/>
      <c r="J5" s="89"/>
      <c r="K5" s="90">
        <f t="shared" ref="K5:K49" si="0">IF(OR(B5="X",C5="X",D5="X",E5="X",F5="X",G5="X"),COUNTA(B5:G5)*(-1),COUNTA(I5:J5))</f>
        <v>0</v>
      </c>
      <c r="L5" s="91"/>
      <c r="M5" s="91"/>
      <c r="N5" s="91"/>
      <c r="O5" s="91"/>
      <c r="P5" s="92">
        <f t="shared" ref="P5:P49" si="1">IF(OR(L5="x",M5="x"),COUNTA(L5:M5),COUNTA(N5:O5)*(-1))</f>
        <v>0</v>
      </c>
      <c r="Q5" s="93" t="str">
        <f t="shared" ref="Q5:Q49" si="2">A5</f>
        <v>Elève-1</v>
      </c>
      <c r="R5" s="94"/>
      <c r="S5" s="91"/>
      <c r="T5" s="95"/>
      <c r="U5" s="96"/>
      <c r="V5" s="97"/>
      <c r="W5" s="98"/>
      <c r="X5" s="99"/>
      <c r="Y5" s="100"/>
      <c r="Z5" s="101"/>
      <c r="AA5" s="95"/>
      <c r="AB5" s="95"/>
      <c r="AC5" s="96"/>
      <c r="AD5" s="99"/>
      <c r="AE5" s="100"/>
      <c r="AF5" s="98"/>
      <c r="AG5" s="99"/>
      <c r="AH5" s="95"/>
      <c r="AI5" s="95"/>
      <c r="AJ5" s="100"/>
      <c r="AK5" s="102" t="str">
        <f t="shared" ref="AK5:AK49" si="3">A5</f>
        <v>Elève-1</v>
      </c>
    </row>
    <row r="6" spans="1:1024" ht="21" customHeight="1">
      <c r="A6" s="87" t="s">
        <v>70</v>
      </c>
      <c r="B6" s="88"/>
      <c r="C6" s="88"/>
      <c r="D6" s="88"/>
      <c r="E6" s="88"/>
      <c r="F6" s="88"/>
      <c r="G6" s="88"/>
      <c r="H6" s="89"/>
      <c r="I6" s="89"/>
      <c r="J6" s="89"/>
      <c r="K6" s="90">
        <f t="shared" si="0"/>
        <v>0</v>
      </c>
      <c r="L6" s="91"/>
      <c r="M6" s="91"/>
      <c r="N6" s="91"/>
      <c r="O6" s="91"/>
      <c r="P6" s="92">
        <f t="shared" si="1"/>
        <v>0</v>
      </c>
      <c r="Q6" s="93" t="str">
        <f t="shared" si="2"/>
        <v>Elève-2</v>
      </c>
      <c r="R6" s="94" t="str">
        <f t="shared" ref="R6:R49" si="4">IF(P6&lt;0,"Quelles fragilités ? =&gt;","")</f>
        <v/>
      </c>
      <c r="S6" s="91"/>
      <c r="T6" s="91"/>
      <c r="U6" s="103"/>
      <c r="V6" s="104"/>
      <c r="W6" s="105"/>
      <c r="X6" s="99"/>
      <c r="Y6" s="100"/>
      <c r="Z6" s="101"/>
      <c r="AA6" s="95"/>
      <c r="AB6" s="95"/>
      <c r="AC6" s="96"/>
      <c r="AD6" s="99"/>
      <c r="AE6" s="100"/>
      <c r="AF6" s="98"/>
      <c r="AG6" s="99"/>
      <c r="AH6" s="95"/>
      <c r="AI6" s="95"/>
      <c r="AJ6" s="100"/>
      <c r="AK6" s="102" t="str">
        <f t="shared" si="3"/>
        <v>Elève-2</v>
      </c>
    </row>
    <row r="7" spans="1:1024" ht="21" customHeight="1">
      <c r="A7" s="87" t="s">
        <v>71</v>
      </c>
      <c r="B7" s="88"/>
      <c r="C7" s="88"/>
      <c r="D7" s="88"/>
      <c r="E7" s="88"/>
      <c r="F7" s="88"/>
      <c r="G7" s="88"/>
      <c r="H7" s="89"/>
      <c r="I7" s="89"/>
      <c r="J7" s="89"/>
      <c r="K7" s="90">
        <f t="shared" si="0"/>
        <v>0</v>
      </c>
      <c r="L7" s="91"/>
      <c r="M7" s="91"/>
      <c r="N7" s="91"/>
      <c r="O7" s="91"/>
      <c r="P7" s="92">
        <f t="shared" si="1"/>
        <v>0</v>
      </c>
      <c r="Q7" s="93" t="str">
        <f t="shared" si="2"/>
        <v>Elève-3</v>
      </c>
      <c r="R7" s="94" t="str">
        <f t="shared" si="4"/>
        <v/>
      </c>
      <c r="S7" s="91"/>
      <c r="T7" s="91"/>
      <c r="U7" s="103"/>
      <c r="V7" s="104"/>
      <c r="W7" s="105"/>
      <c r="X7" s="99"/>
      <c r="Y7" s="100"/>
      <c r="Z7" s="101"/>
      <c r="AA7" s="95"/>
      <c r="AB7" s="95"/>
      <c r="AC7" s="96"/>
      <c r="AD7" s="99"/>
      <c r="AE7" s="100"/>
      <c r="AF7" s="98"/>
      <c r="AG7" s="99"/>
      <c r="AH7" s="95"/>
      <c r="AI7" s="95"/>
      <c r="AJ7" s="100"/>
      <c r="AK7" s="102" t="str">
        <f t="shared" si="3"/>
        <v>Elève-3</v>
      </c>
    </row>
    <row r="8" spans="1:1024" ht="21" customHeight="1">
      <c r="A8" s="87" t="s">
        <v>72</v>
      </c>
      <c r="B8" s="88"/>
      <c r="C8" s="88"/>
      <c r="D8" s="88"/>
      <c r="E8" s="88"/>
      <c r="F8" s="88"/>
      <c r="G8" s="88"/>
      <c r="H8" s="89"/>
      <c r="I8" s="89"/>
      <c r="J8" s="89"/>
      <c r="K8" s="90">
        <f t="shared" si="0"/>
        <v>0</v>
      </c>
      <c r="L8" s="91"/>
      <c r="M8" s="91"/>
      <c r="N8" s="91"/>
      <c r="O8" s="91"/>
      <c r="P8" s="92">
        <f t="shared" si="1"/>
        <v>0</v>
      </c>
      <c r="Q8" s="93" t="str">
        <f t="shared" si="2"/>
        <v>Elève-4</v>
      </c>
      <c r="R8" s="94" t="str">
        <f t="shared" si="4"/>
        <v/>
      </c>
      <c r="S8" s="91"/>
      <c r="T8" s="91"/>
      <c r="U8" s="103"/>
      <c r="V8" s="104"/>
      <c r="W8" s="105"/>
      <c r="X8" s="99"/>
      <c r="Y8" s="100"/>
      <c r="Z8" s="101"/>
      <c r="AA8" s="95"/>
      <c r="AB8" s="95"/>
      <c r="AC8" s="96"/>
      <c r="AD8" s="99"/>
      <c r="AE8" s="100"/>
      <c r="AF8" s="98"/>
      <c r="AG8" s="99"/>
      <c r="AH8" s="95"/>
      <c r="AI8" s="95"/>
      <c r="AJ8" s="100"/>
      <c r="AK8" s="102" t="str">
        <f t="shared" si="3"/>
        <v>Elève-4</v>
      </c>
    </row>
    <row r="9" spans="1:1024" ht="21" customHeight="1">
      <c r="A9" s="87" t="s">
        <v>73</v>
      </c>
      <c r="B9" s="88"/>
      <c r="C9" s="88"/>
      <c r="D9" s="88"/>
      <c r="E9" s="88"/>
      <c r="F9" s="88"/>
      <c r="G9" s="88"/>
      <c r="H9" s="89"/>
      <c r="I9" s="89"/>
      <c r="J9" s="89"/>
      <c r="K9" s="90">
        <f t="shared" si="0"/>
        <v>0</v>
      </c>
      <c r="L9" s="91"/>
      <c r="M9" s="91"/>
      <c r="N9" s="91"/>
      <c r="O9" s="91"/>
      <c r="P9" s="92">
        <f t="shared" si="1"/>
        <v>0</v>
      </c>
      <c r="Q9" s="93" t="str">
        <f t="shared" si="2"/>
        <v>Elève-5</v>
      </c>
      <c r="R9" s="94" t="str">
        <f t="shared" si="4"/>
        <v/>
      </c>
      <c r="S9" s="91"/>
      <c r="T9" s="91"/>
      <c r="U9" s="103"/>
      <c r="V9" s="104"/>
      <c r="W9" s="105"/>
      <c r="X9" s="99"/>
      <c r="Y9" s="100"/>
      <c r="Z9" s="101"/>
      <c r="AA9" s="95"/>
      <c r="AB9" s="95"/>
      <c r="AC9" s="96"/>
      <c r="AD9" s="99"/>
      <c r="AE9" s="100"/>
      <c r="AF9" s="98"/>
      <c r="AG9" s="99"/>
      <c r="AH9" s="95"/>
      <c r="AI9" s="95"/>
      <c r="AJ9" s="100"/>
      <c r="AK9" s="102" t="str">
        <f t="shared" si="3"/>
        <v>Elève-5</v>
      </c>
    </row>
    <row r="10" spans="1:1024" ht="21" customHeight="1">
      <c r="A10" s="87" t="s">
        <v>74</v>
      </c>
      <c r="B10" s="88"/>
      <c r="C10" s="88"/>
      <c r="D10" s="88"/>
      <c r="E10" s="88"/>
      <c r="F10" s="88"/>
      <c r="G10" s="88"/>
      <c r="H10" s="89"/>
      <c r="I10" s="89"/>
      <c r="J10" s="89"/>
      <c r="K10" s="90">
        <f t="shared" si="0"/>
        <v>0</v>
      </c>
      <c r="L10" s="91"/>
      <c r="M10" s="91"/>
      <c r="N10" s="91"/>
      <c r="O10" s="91"/>
      <c r="P10" s="92">
        <f t="shared" si="1"/>
        <v>0</v>
      </c>
      <c r="Q10" s="93" t="str">
        <f t="shared" si="2"/>
        <v>Elève-6</v>
      </c>
      <c r="R10" s="94" t="str">
        <f t="shared" si="4"/>
        <v/>
      </c>
      <c r="S10" s="91"/>
      <c r="T10" s="91"/>
      <c r="U10" s="103"/>
      <c r="V10" s="104"/>
      <c r="W10" s="105"/>
      <c r="X10" s="99"/>
      <c r="Y10" s="100"/>
      <c r="Z10" s="101"/>
      <c r="AA10" s="95"/>
      <c r="AB10" s="95"/>
      <c r="AC10" s="96"/>
      <c r="AD10" s="99"/>
      <c r="AE10" s="100"/>
      <c r="AF10" s="98"/>
      <c r="AG10" s="99"/>
      <c r="AH10" s="95"/>
      <c r="AI10" s="95"/>
      <c r="AJ10" s="100"/>
      <c r="AK10" s="102" t="str">
        <f t="shared" si="3"/>
        <v>Elève-6</v>
      </c>
    </row>
    <row r="11" spans="1:1024" ht="21" customHeight="1">
      <c r="A11" s="87" t="s">
        <v>75</v>
      </c>
      <c r="B11" s="88"/>
      <c r="C11" s="88"/>
      <c r="D11" s="88"/>
      <c r="E11" s="88"/>
      <c r="F11" s="88"/>
      <c r="G11" s="88"/>
      <c r="H11" s="89"/>
      <c r="I11" s="89"/>
      <c r="J11" s="89"/>
      <c r="K11" s="90">
        <f t="shared" si="0"/>
        <v>0</v>
      </c>
      <c r="L11" s="91"/>
      <c r="M11" s="91"/>
      <c r="N11" s="91"/>
      <c r="O11" s="91"/>
      <c r="P11" s="92">
        <f t="shared" si="1"/>
        <v>0</v>
      </c>
      <c r="Q11" s="93" t="str">
        <f t="shared" si="2"/>
        <v>Elève-7</v>
      </c>
      <c r="R11" s="94" t="str">
        <f t="shared" si="4"/>
        <v/>
      </c>
      <c r="S11" s="91"/>
      <c r="T11" s="91"/>
      <c r="U11" s="103"/>
      <c r="V11" s="104"/>
      <c r="W11" s="105"/>
      <c r="X11" s="99"/>
      <c r="Y11" s="100"/>
      <c r="Z11" s="101"/>
      <c r="AA11" s="95"/>
      <c r="AB11" s="95"/>
      <c r="AC11" s="96"/>
      <c r="AD11" s="99"/>
      <c r="AE11" s="100"/>
      <c r="AF11" s="98"/>
      <c r="AG11" s="99"/>
      <c r="AH11" s="95"/>
      <c r="AI11" s="95"/>
      <c r="AJ11" s="100"/>
      <c r="AK11" s="102" t="str">
        <f t="shared" si="3"/>
        <v>Elève-7</v>
      </c>
    </row>
    <row r="12" spans="1:1024" ht="21" customHeight="1">
      <c r="A12" s="87" t="s">
        <v>76</v>
      </c>
      <c r="B12" s="88"/>
      <c r="C12" s="88"/>
      <c r="D12" s="88"/>
      <c r="E12" s="88"/>
      <c r="F12" s="88"/>
      <c r="G12" s="88"/>
      <c r="H12" s="89"/>
      <c r="I12" s="89"/>
      <c r="J12" s="89"/>
      <c r="K12" s="90">
        <f t="shared" si="0"/>
        <v>0</v>
      </c>
      <c r="L12" s="91"/>
      <c r="M12" s="91"/>
      <c r="N12" s="91"/>
      <c r="O12" s="91"/>
      <c r="P12" s="92">
        <f t="shared" si="1"/>
        <v>0</v>
      </c>
      <c r="Q12" s="93" t="str">
        <f t="shared" si="2"/>
        <v>Elève-8</v>
      </c>
      <c r="R12" s="94" t="str">
        <f t="shared" si="4"/>
        <v/>
      </c>
      <c r="S12" s="91"/>
      <c r="T12" s="91"/>
      <c r="U12" s="103"/>
      <c r="V12" s="104"/>
      <c r="W12" s="105"/>
      <c r="X12" s="99"/>
      <c r="Y12" s="100"/>
      <c r="Z12" s="101"/>
      <c r="AA12" s="95"/>
      <c r="AB12" s="95"/>
      <c r="AC12" s="96"/>
      <c r="AD12" s="99"/>
      <c r="AE12" s="100"/>
      <c r="AF12" s="98"/>
      <c r="AG12" s="99"/>
      <c r="AH12" s="95"/>
      <c r="AI12" s="95"/>
      <c r="AJ12" s="100"/>
      <c r="AK12" s="102" t="str">
        <f t="shared" si="3"/>
        <v>Elève-8</v>
      </c>
    </row>
    <row r="13" spans="1:1024" ht="21" customHeight="1">
      <c r="A13" s="87" t="s">
        <v>77</v>
      </c>
      <c r="B13" s="88"/>
      <c r="C13" s="88"/>
      <c r="D13" s="88"/>
      <c r="E13" s="88"/>
      <c r="F13" s="88"/>
      <c r="G13" s="88"/>
      <c r="H13" s="89"/>
      <c r="I13" s="89"/>
      <c r="J13" s="89"/>
      <c r="K13" s="90">
        <f t="shared" si="0"/>
        <v>0</v>
      </c>
      <c r="L13" s="91"/>
      <c r="M13" s="91"/>
      <c r="N13" s="91"/>
      <c r="O13" s="91"/>
      <c r="P13" s="92">
        <f t="shared" si="1"/>
        <v>0</v>
      </c>
      <c r="Q13" s="93" t="str">
        <f t="shared" si="2"/>
        <v>Elève-9</v>
      </c>
      <c r="R13" s="94" t="str">
        <f t="shared" si="4"/>
        <v/>
      </c>
      <c r="S13" s="91"/>
      <c r="T13" s="91"/>
      <c r="U13" s="103"/>
      <c r="V13" s="104"/>
      <c r="W13" s="105"/>
      <c r="X13" s="99"/>
      <c r="Y13" s="100"/>
      <c r="Z13" s="101"/>
      <c r="AA13" s="95"/>
      <c r="AB13" s="95"/>
      <c r="AC13" s="96"/>
      <c r="AD13" s="99"/>
      <c r="AE13" s="100"/>
      <c r="AF13" s="98"/>
      <c r="AG13" s="99"/>
      <c r="AH13" s="95"/>
      <c r="AI13" s="95"/>
      <c r="AJ13" s="100"/>
      <c r="AK13" s="102" t="str">
        <f t="shared" si="3"/>
        <v>Elève-9</v>
      </c>
    </row>
    <row r="14" spans="1:1024" ht="21" customHeight="1">
      <c r="A14" s="87" t="s">
        <v>78</v>
      </c>
      <c r="B14" s="88"/>
      <c r="C14" s="88"/>
      <c r="D14" s="88"/>
      <c r="E14" s="88"/>
      <c r="F14" s="88"/>
      <c r="G14" s="88"/>
      <c r="H14" s="89"/>
      <c r="I14" s="89"/>
      <c r="J14" s="89"/>
      <c r="K14" s="90">
        <f t="shared" si="0"/>
        <v>0</v>
      </c>
      <c r="L14" s="91"/>
      <c r="M14" s="91"/>
      <c r="N14" s="91"/>
      <c r="O14" s="91"/>
      <c r="P14" s="92">
        <f t="shared" si="1"/>
        <v>0</v>
      </c>
      <c r="Q14" s="93" t="str">
        <f t="shared" si="2"/>
        <v>Elève-10</v>
      </c>
      <c r="R14" s="94" t="str">
        <f t="shared" si="4"/>
        <v/>
      </c>
      <c r="S14" s="91"/>
      <c r="T14" s="91"/>
      <c r="U14" s="103"/>
      <c r="V14" s="104"/>
      <c r="W14" s="105"/>
      <c r="X14" s="99"/>
      <c r="Y14" s="100"/>
      <c r="Z14" s="101"/>
      <c r="AA14" s="95"/>
      <c r="AB14" s="95"/>
      <c r="AC14" s="96"/>
      <c r="AD14" s="99"/>
      <c r="AE14" s="100"/>
      <c r="AF14" s="98"/>
      <c r="AG14" s="99"/>
      <c r="AH14" s="95"/>
      <c r="AI14" s="95"/>
      <c r="AJ14" s="100"/>
      <c r="AK14" s="102" t="str">
        <f t="shared" si="3"/>
        <v>Elève-10</v>
      </c>
    </row>
    <row r="15" spans="1:1024" ht="21" customHeight="1">
      <c r="A15" s="87" t="s">
        <v>79</v>
      </c>
      <c r="B15" s="88"/>
      <c r="C15" s="88"/>
      <c r="D15" s="88"/>
      <c r="E15" s="88"/>
      <c r="F15" s="88"/>
      <c r="G15" s="88"/>
      <c r="H15" s="89"/>
      <c r="I15" s="89"/>
      <c r="J15" s="89"/>
      <c r="K15" s="90">
        <f t="shared" si="0"/>
        <v>0</v>
      </c>
      <c r="L15" s="91"/>
      <c r="M15" s="91"/>
      <c r="N15" s="91"/>
      <c r="O15" s="91"/>
      <c r="P15" s="92">
        <f t="shared" si="1"/>
        <v>0</v>
      </c>
      <c r="Q15" s="93" t="str">
        <f t="shared" si="2"/>
        <v>Elève-11</v>
      </c>
      <c r="R15" s="94" t="str">
        <f t="shared" si="4"/>
        <v/>
      </c>
      <c r="S15" s="91"/>
      <c r="T15" s="91"/>
      <c r="U15" s="103"/>
      <c r="V15" s="104"/>
      <c r="W15" s="105"/>
      <c r="X15" s="99"/>
      <c r="Y15" s="100"/>
      <c r="Z15" s="101"/>
      <c r="AA15" s="95"/>
      <c r="AB15" s="95"/>
      <c r="AC15" s="96"/>
      <c r="AD15" s="99"/>
      <c r="AE15" s="100"/>
      <c r="AF15" s="98"/>
      <c r="AG15" s="99"/>
      <c r="AH15" s="95"/>
      <c r="AI15" s="95"/>
      <c r="AJ15" s="100"/>
      <c r="AK15" s="102" t="str">
        <f t="shared" si="3"/>
        <v>Elève-11</v>
      </c>
    </row>
    <row r="16" spans="1:1024" ht="21" customHeight="1">
      <c r="A16" s="87" t="s">
        <v>80</v>
      </c>
      <c r="B16" s="88"/>
      <c r="C16" s="88"/>
      <c r="D16" s="88"/>
      <c r="E16" s="88"/>
      <c r="F16" s="88"/>
      <c r="G16" s="88"/>
      <c r="H16" s="89"/>
      <c r="I16" s="89"/>
      <c r="J16" s="89"/>
      <c r="K16" s="90">
        <f t="shared" si="0"/>
        <v>0</v>
      </c>
      <c r="L16" s="91"/>
      <c r="M16" s="91"/>
      <c r="N16" s="91"/>
      <c r="O16" s="91"/>
      <c r="P16" s="92">
        <f t="shared" si="1"/>
        <v>0</v>
      </c>
      <c r="Q16" s="93" t="str">
        <f t="shared" si="2"/>
        <v>Elève-12</v>
      </c>
      <c r="R16" s="94" t="str">
        <f t="shared" si="4"/>
        <v/>
      </c>
      <c r="S16" s="91"/>
      <c r="T16" s="91"/>
      <c r="U16" s="103"/>
      <c r="V16" s="104"/>
      <c r="W16" s="105"/>
      <c r="X16" s="99"/>
      <c r="Y16" s="100"/>
      <c r="Z16" s="101"/>
      <c r="AA16" s="95"/>
      <c r="AB16" s="95"/>
      <c r="AC16" s="96"/>
      <c r="AD16" s="99"/>
      <c r="AE16" s="100"/>
      <c r="AF16" s="98"/>
      <c r="AG16" s="99"/>
      <c r="AH16" s="95"/>
      <c r="AI16" s="95"/>
      <c r="AJ16" s="100"/>
      <c r="AK16" s="102" t="str">
        <f t="shared" si="3"/>
        <v>Elève-12</v>
      </c>
    </row>
    <row r="17" spans="1:37" ht="21" customHeight="1">
      <c r="A17" s="87" t="s">
        <v>81</v>
      </c>
      <c r="B17" s="88"/>
      <c r="C17" s="88"/>
      <c r="D17" s="88"/>
      <c r="E17" s="88"/>
      <c r="F17" s="88"/>
      <c r="G17" s="88"/>
      <c r="H17" s="89"/>
      <c r="I17" s="89"/>
      <c r="J17" s="89"/>
      <c r="K17" s="90">
        <f t="shared" si="0"/>
        <v>0</v>
      </c>
      <c r="L17" s="91"/>
      <c r="M17" s="91"/>
      <c r="N17" s="91"/>
      <c r="O17" s="91"/>
      <c r="P17" s="92">
        <f t="shared" si="1"/>
        <v>0</v>
      </c>
      <c r="Q17" s="93" t="str">
        <f t="shared" si="2"/>
        <v>Elève-13</v>
      </c>
      <c r="R17" s="94" t="str">
        <f t="shared" si="4"/>
        <v/>
      </c>
      <c r="S17" s="91"/>
      <c r="T17" s="91"/>
      <c r="U17" s="103"/>
      <c r="V17" s="104"/>
      <c r="W17" s="105"/>
      <c r="X17" s="99"/>
      <c r="Y17" s="100"/>
      <c r="Z17" s="101"/>
      <c r="AA17" s="95"/>
      <c r="AB17" s="95"/>
      <c r="AC17" s="96"/>
      <c r="AD17" s="99"/>
      <c r="AE17" s="100"/>
      <c r="AF17" s="98"/>
      <c r="AG17" s="99"/>
      <c r="AH17" s="95"/>
      <c r="AI17" s="95"/>
      <c r="AJ17" s="100"/>
      <c r="AK17" s="102" t="str">
        <f t="shared" si="3"/>
        <v>Elève-13</v>
      </c>
    </row>
    <row r="18" spans="1:37" ht="21" customHeight="1">
      <c r="A18" s="87" t="s">
        <v>82</v>
      </c>
      <c r="B18" s="88"/>
      <c r="C18" s="88"/>
      <c r="D18" s="88"/>
      <c r="E18" s="88"/>
      <c r="F18" s="88"/>
      <c r="G18" s="88"/>
      <c r="H18" s="89"/>
      <c r="I18" s="89"/>
      <c r="J18" s="89"/>
      <c r="K18" s="90">
        <f t="shared" si="0"/>
        <v>0</v>
      </c>
      <c r="L18" s="91"/>
      <c r="M18" s="91"/>
      <c r="N18" s="91"/>
      <c r="O18" s="91"/>
      <c r="P18" s="92">
        <f t="shared" si="1"/>
        <v>0</v>
      </c>
      <c r="Q18" s="93" t="str">
        <f t="shared" si="2"/>
        <v>Elève-14</v>
      </c>
      <c r="R18" s="94" t="str">
        <f t="shared" si="4"/>
        <v/>
      </c>
      <c r="S18" s="91"/>
      <c r="T18" s="106"/>
      <c r="U18" s="107"/>
      <c r="V18" s="108"/>
      <c r="W18" s="109"/>
      <c r="X18" s="110"/>
      <c r="Y18" s="111"/>
      <c r="Z18" s="112"/>
      <c r="AA18" s="113"/>
      <c r="AB18" s="113"/>
      <c r="AC18" s="114"/>
      <c r="AD18" s="115"/>
      <c r="AE18" s="100"/>
      <c r="AF18" s="98"/>
      <c r="AG18" s="99"/>
      <c r="AH18" s="95"/>
      <c r="AI18" s="95"/>
      <c r="AJ18" s="100"/>
      <c r="AK18" s="102" t="str">
        <f t="shared" si="3"/>
        <v>Elève-14</v>
      </c>
    </row>
    <row r="19" spans="1:37" ht="21" customHeight="1">
      <c r="A19" s="87" t="s">
        <v>83</v>
      </c>
      <c r="B19" s="88"/>
      <c r="C19" s="88"/>
      <c r="D19" s="88"/>
      <c r="E19" s="88"/>
      <c r="F19" s="88"/>
      <c r="G19" s="88"/>
      <c r="H19" s="89"/>
      <c r="I19" s="89"/>
      <c r="J19" s="89"/>
      <c r="K19" s="90">
        <f t="shared" si="0"/>
        <v>0</v>
      </c>
      <c r="L19" s="91"/>
      <c r="M19" s="91"/>
      <c r="N19" s="91"/>
      <c r="O19" s="91"/>
      <c r="P19" s="92">
        <f t="shared" si="1"/>
        <v>0</v>
      </c>
      <c r="Q19" s="93" t="str">
        <f t="shared" si="2"/>
        <v>Elève-15</v>
      </c>
      <c r="R19" s="94" t="str">
        <f t="shared" si="4"/>
        <v/>
      </c>
      <c r="S19" s="91"/>
      <c r="T19" s="116"/>
      <c r="U19" s="117"/>
      <c r="V19" s="118"/>
      <c r="W19" s="119"/>
      <c r="X19" s="120"/>
      <c r="Y19" s="121"/>
      <c r="Z19" s="122"/>
      <c r="AA19" s="116"/>
      <c r="AB19" s="116"/>
      <c r="AC19" s="117"/>
      <c r="AD19" s="120"/>
      <c r="AE19" s="100"/>
      <c r="AF19" s="98"/>
      <c r="AG19" s="99"/>
      <c r="AH19" s="95"/>
      <c r="AI19" s="95"/>
      <c r="AJ19" s="100"/>
      <c r="AK19" s="102" t="str">
        <f t="shared" si="3"/>
        <v>Elève-15</v>
      </c>
    </row>
    <row r="20" spans="1:37" ht="21" customHeight="1">
      <c r="A20" s="87" t="s">
        <v>84</v>
      </c>
      <c r="B20" s="88"/>
      <c r="C20" s="88"/>
      <c r="D20" s="88"/>
      <c r="E20" s="88"/>
      <c r="F20" s="88"/>
      <c r="G20" s="88"/>
      <c r="H20" s="89"/>
      <c r="I20" s="89"/>
      <c r="J20" s="89"/>
      <c r="K20" s="90">
        <f t="shared" si="0"/>
        <v>0</v>
      </c>
      <c r="L20" s="91"/>
      <c r="M20" s="91"/>
      <c r="N20" s="91"/>
      <c r="O20" s="91"/>
      <c r="P20" s="92">
        <f t="shared" si="1"/>
        <v>0</v>
      </c>
      <c r="Q20" s="93" t="str">
        <f t="shared" si="2"/>
        <v>Elève-16</v>
      </c>
      <c r="R20" s="94" t="str">
        <f t="shared" si="4"/>
        <v/>
      </c>
      <c r="S20" s="91"/>
      <c r="T20" s="123"/>
      <c r="U20" s="124"/>
      <c r="V20" s="125"/>
      <c r="W20" s="126"/>
      <c r="X20" s="127"/>
      <c r="Y20" s="128"/>
      <c r="Z20" s="129"/>
      <c r="AA20" s="123"/>
      <c r="AB20" s="123"/>
      <c r="AC20" s="124"/>
      <c r="AD20" s="127"/>
      <c r="AE20" s="100"/>
      <c r="AF20" s="98"/>
      <c r="AG20" s="99"/>
      <c r="AH20" s="95"/>
      <c r="AI20" s="95"/>
      <c r="AJ20" s="100"/>
      <c r="AK20" s="102" t="str">
        <f t="shared" si="3"/>
        <v>Elève-16</v>
      </c>
    </row>
    <row r="21" spans="1:37" ht="21" customHeight="1">
      <c r="A21" s="87" t="s">
        <v>85</v>
      </c>
      <c r="B21" s="88"/>
      <c r="C21" s="88"/>
      <c r="D21" s="88"/>
      <c r="E21" s="88"/>
      <c r="F21" s="88"/>
      <c r="G21" s="88"/>
      <c r="H21" s="89"/>
      <c r="I21" s="89"/>
      <c r="J21" s="89"/>
      <c r="K21" s="90">
        <f t="shared" si="0"/>
        <v>0</v>
      </c>
      <c r="L21" s="91"/>
      <c r="M21" s="91"/>
      <c r="N21" s="91"/>
      <c r="O21" s="91"/>
      <c r="P21" s="92">
        <f t="shared" si="1"/>
        <v>0</v>
      </c>
      <c r="Q21" s="93" t="str">
        <f t="shared" si="2"/>
        <v>Elève-17</v>
      </c>
      <c r="R21" s="94" t="str">
        <f t="shared" si="4"/>
        <v/>
      </c>
      <c r="S21" s="91"/>
      <c r="T21" s="91"/>
      <c r="U21" s="103"/>
      <c r="V21" s="104"/>
      <c r="W21" s="105"/>
      <c r="X21" s="99"/>
      <c r="Y21" s="100"/>
      <c r="Z21" s="101"/>
      <c r="AA21" s="95"/>
      <c r="AB21" s="95"/>
      <c r="AC21" s="96"/>
      <c r="AD21" s="99"/>
      <c r="AE21" s="100"/>
      <c r="AF21" s="98"/>
      <c r="AG21" s="99"/>
      <c r="AH21" s="95"/>
      <c r="AI21" s="95"/>
      <c r="AJ21" s="100"/>
      <c r="AK21" s="102" t="str">
        <f t="shared" si="3"/>
        <v>Elève-17</v>
      </c>
    </row>
    <row r="22" spans="1:37" ht="21" customHeight="1">
      <c r="A22" s="87" t="s">
        <v>86</v>
      </c>
      <c r="B22" s="88"/>
      <c r="C22" s="88"/>
      <c r="D22" s="88"/>
      <c r="E22" s="88"/>
      <c r="F22" s="88"/>
      <c r="G22" s="88"/>
      <c r="H22" s="89"/>
      <c r="I22" s="89"/>
      <c r="J22" s="89"/>
      <c r="K22" s="90">
        <f t="shared" si="0"/>
        <v>0</v>
      </c>
      <c r="L22" s="91"/>
      <c r="M22" s="91"/>
      <c r="N22" s="91"/>
      <c r="O22" s="91"/>
      <c r="P22" s="92">
        <f t="shared" si="1"/>
        <v>0</v>
      </c>
      <c r="Q22" s="93" t="str">
        <f t="shared" si="2"/>
        <v>Elève-18</v>
      </c>
      <c r="R22" s="94" t="str">
        <f t="shared" si="4"/>
        <v/>
      </c>
      <c r="S22" s="91"/>
      <c r="T22" s="91"/>
      <c r="U22" s="103"/>
      <c r="V22" s="104"/>
      <c r="W22" s="105"/>
      <c r="X22" s="99"/>
      <c r="Y22" s="100"/>
      <c r="Z22" s="101"/>
      <c r="AA22" s="95"/>
      <c r="AB22" s="95"/>
      <c r="AC22" s="96"/>
      <c r="AD22" s="99"/>
      <c r="AE22" s="100"/>
      <c r="AF22" s="98"/>
      <c r="AG22" s="99"/>
      <c r="AH22" s="95"/>
      <c r="AI22" s="95"/>
      <c r="AJ22" s="100"/>
      <c r="AK22" s="102" t="str">
        <f t="shared" si="3"/>
        <v>Elève-18</v>
      </c>
    </row>
    <row r="23" spans="1:37" ht="21" customHeight="1">
      <c r="A23" s="87" t="s">
        <v>87</v>
      </c>
      <c r="B23" s="88"/>
      <c r="C23" s="88"/>
      <c r="D23" s="88"/>
      <c r="E23" s="88"/>
      <c r="F23" s="88"/>
      <c r="G23" s="88"/>
      <c r="H23" s="89"/>
      <c r="I23" s="89"/>
      <c r="J23" s="89"/>
      <c r="K23" s="90">
        <f t="shared" si="0"/>
        <v>0</v>
      </c>
      <c r="L23" s="91"/>
      <c r="M23" s="91"/>
      <c r="N23" s="91"/>
      <c r="O23" s="91"/>
      <c r="P23" s="92">
        <f t="shared" si="1"/>
        <v>0</v>
      </c>
      <c r="Q23" s="93" t="str">
        <f t="shared" si="2"/>
        <v>Elève-19</v>
      </c>
      <c r="R23" s="94" t="str">
        <f t="shared" si="4"/>
        <v/>
      </c>
      <c r="S23" s="91"/>
      <c r="T23" s="91"/>
      <c r="U23" s="103"/>
      <c r="V23" s="104"/>
      <c r="W23" s="105"/>
      <c r="X23" s="99"/>
      <c r="Y23" s="100"/>
      <c r="Z23" s="101"/>
      <c r="AA23" s="95"/>
      <c r="AB23" s="95"/>
      <c r="AC23" s="96"/>
      <c r="AD23" s="99"/>
      <c r="AE23" s="100"/>
      <c r="AF23" s="98"/>
      <c r="AG23" s="99"/>
      <c r="AH23" s="95"/>
      <c r="AI23" s="95"/>
      <c r="AJ23" s="100"/>
      <c r="AK23" s="102" t="str">
        <f t="shared" si="3"/>
        <v>Elève-19</v>
      </c>
    </row>
    <row r="24" spans="1:37" ht="21" customHeight="1">
      <c r="A24" s="87" t="s">
        <v>88</v>
      </c>
      <c r="B24" s="88"/>
      <c r="C24" s="88"/>
      <c r="D24" s="88"/>
      <c r="E24" s="88"/>
      <c r="F24" s="88"/>
      <c r="G24" s="88"/>
      <c r="H24" s="89"/>
      <c r="I24" s="89"/>
      <c r="J24" s="89"/>
      <c r="K24" s="90">
        <f t="shared" si="0"/>
        <v>0</v>
      </c>
      <c r="L24" s="91"/>
      <c r="M24" s="91"/>
      <c r="N24" s="91"/>
      <c r="O24" s="91"/>
      <c r="P24" s="92">
        <f t="shared" si="1"/>
        <v>0</v>
      </c>
      <c r="Q24" s="93" t="str">
        <f t="shared" si="2"/>
        <v>Elève-20</v>
      </c>
      <c r="R24" s="94" t="str">
        <f t="shared" si="4"/>
        <v/>
      </c>
      <c r="S24" s="91"/>
      <c r="T24" s="91"/>
      <c r="U24" s="103"/>
      <c r="V24" s="104"/>
      <c r="W24" s="105"/>
      <c r="X24" s="99"/>
      <c r="Y24" s="100"/>
      <c r="Z24" s="101"/>
      <c r="AA24" s="95"/>
      <c r="AB24" s="95"/>
      <c r="AC24" s="96"/>
      <c r="AD24" s="99"/>
      <c r="AE24" s="100"/>
      <c r="AF24" s="98"/>
      <c r="AG24" s="99"/>
      <c r="AH24" s="95"/>
      <c r="AI24" s="95"/>
      <c r="AJ24" s="100"/>
      <c r="AK24" s="102" t="str">
        <f t="shared" si="3"/>
        <v>Elève-20</v>
      </c>
    </row>
    <row r="25" spans="1:37" ht="21" customHeight="1">
      <c r="A25" s="87" t="s">
        <v>89</v>
      </c>
      <c r="B25" s="88"/>
      <c r="C25" s="88"/>
      <c r="D25" s="88"/>
      <c r="E25" s="88"/>
      <c r="F25" s="88"/>
      <c r="G25" s="88"/>
      <c r="H25" s="89"/>
      <c r="I25" s="89"/>
      <c r="J25" s="89"/>
      <c r="K25" s="90">
        <f t="shared" si="0"/>
        <v>0</v>
      </c>
      <c r="L25" s="91"/>
      <c r="M25" s="91"/>
      <c r="N25" s="91"/>
      <c r="O25" s="91"/>
      <c r="P25" s="92">
        <f t="shared" si="1"/>
        <v>0</v>
      </c>
      <c r="Q25" s="93" t="str">
        <f t="shared" si="2"/>
        <v>Elève-21</v>
      </c>
      <c r="R25" s="94" t="str">
        <f t="shared" si="4"/>
        <v/>
      </c>
      <c r="S25" s="91"/>
      <c r="T25" s="91"/>
      <c r="U25" s="103"/>
      <c r="V25" s="104"/>
      <c r="W25" s="105"/>
      <c r="X25" s="99"/>
      <c r="Y25" s="100"/>
      <c r="Z25" s="101"/>
      <c r="AA25" s="95"/>
      <c r="AB25" s="95"/>
      <c r="AC25" s="96"/>
      <c r="AD25" s="99"/>
      <c r="AE25" s="100"/>
      <c r="AF25" s="98"/>
      <c r="AG25" s="99"/>
      <c r="AH25" s="95"/>
      <c r="AI25" s="95"/>
      <c r="AJ25" s="100"/>
      <c r="AK25" s="102" t="str">
        <f t="shared" si="3"/>
        <v>Elève-21</v>
      </c>
    </row>
    <row r="26" spans="1:37" ht="21" customHeight="1">
      <c r="A26" s="87" t="s">
        <v>90</v>
      </c>
      <c r="B26" s="88"/>
      <c r="C26" s="88"/>
      <c r="D26" s="88"/>
      <c r="E26" s="88"/>
      <c r="F26" s="88"/>
      <c r="G26" s="88"/>
      <c r="H26" s="89"/>
      <c r="I26" s="89"/>
      <c r="J26" s="89"/>
      <c r="K26" s="90">
        <f t="shared" si="0"/>
        <v>0</v>
      </c>
      <c r="L26" s="91"/>
      <c r="M26" s="91"/>
      <c r="N26" s="91"/>
      <c r="O26" s="91"/>
      <c r="P26" s="92">
        <f t="shared" si="1"/>
        <v>0</v>
      </c>
      <c r="Q26" s="93" t="str">
        <f t="shared" si="2"/>
        <v>Elève-22</v>
      </c>
      <c r="R26" s="94" t="str">
        <f t="shared" si="4"/>
        <v/>
      </c>
      <c r="S26" s="91"/>
      <c r="T26" s="91"/>
      <c r="U26" s="103"/>
      <c r="V26" s="104"/>
      <c r="W26" s="105"/>
      <c r="X26" s="99"/>
      <c r="Y26" s="100"/>
      <c r="Z26" s="101"/>
      <c r="AA26" s="95"/>
      <c r="AB26" s="95"/>
      <c r="AC26" s="96"/>
      <c r="AD26" s="99"/>
      <c r="AE26" s="100"/>
      <c r="AF26" s="98"/>
      <c r="AG26" s="99"/>
      <c r="AH26" s="95"/>
      <c r="AI26" s="95"/>
      <c r="AJ26" s="100"/>
      <c r="AK26" s="102" t="str">
        <f t="shared" si="3"/>
        <v>Elève-22</v>
      </c>
    </row>
    <row r="27" spans="1:37" ht="21" customHeight="1">
      <c r="A27" s="87" t="s">
        <v>91</v>
      </c>
      <c r="B27" s="88"/>
      <c r="C27" s="88"/>
      <c r="D27" s="88"/>
      <c r="E27" s="88"/>
      <c r="F27" s="88"/>
      <c r="G27" s="88"/>
      <c r="H27" s="89"/>
      <c r="I27" s="89"/>
      <c r="J27" s="89"/>
      <c r="K27" s="90">
        <f t="shared" si="0"/>
        <v>0</v>
      </c>
      <c r="L27" s="91"/>
      <c r="M27" s="91"/>
      <c r="N27" s="91"/>
      <c r="O27" s="91"/>
      <c r="P27" s="92">
        <f t="shared" si="1"/>
        <v>0</v>
      </c>
      <c r="Q27" s="93" t="str">
        <f t="shared" si="2"/>
        <v>Elève-23</v>
      </c>
      <c r="R27" s="94" t="str">
        <f t="shared" si="4"/>
        <v/>
      </c>
      <c r="S27" s="91"/>
      <c r="T27" s="91"/>
      <c r="U27" s="103"/>
      <c r="V27" s="104"/>
      <c r="W27" s="105"/>
      <c r="X27" s="99"/>
      <c r="Y27" s="100"/>
      <c r="Z27" s="101"/>
      <c r="AA27" s="95"/>
      <c r="AB27" s="95"/>
      <c r="AC27" s="96"/>
      <c r="AD27" s="99"/>
      <c r="AE27" s="100"/>
      <c r="AF27" s="98"/>
      <c r="AG27" s="99"/>
      <c r="AH27" s="95"/>
      <c r="AI27" s="95"/>
      <c r="AJ27" s="100"/>
      <c r="AK27" s="102" t="str">
        <f t="shared" si="3"/>
        <v>Elève-23</v>
      </c>
    </row>
    <row r="28" spans="1:37" ht="21" customHeight="1">
      <c r="A28" s="87" t="s">
        <v>92</v>
      </c>
      <c r="B28" s="88"/>
      <c r="C28" s="88"/>
      <c r="D28" s="88"/>
      <c r="E28" s="88"/>
      <c r="F28" s="88"/>
      <c r="G28" s="88"/>
      <c r="H28" s="89"/>
      <c r="I28" s="89"/>
      <c r="J28" s="89"/>
      <c r="K28" s="90">
        <f t="shared" si="0"/>
        <v>0</v>
      </c>
      <c r="L28" s="91"/>
      <c r="M28" s="91"/>
      <c r="N28" s="91"/>
      <c r="O28" s="91"/>
      <c r="P28" s="92">
        <f t="shared" si="1"/>
        <v>0</v>
      </c>
      <c r="Q28" s="93" t="str">
        <f t="shared" si="2"/>
        <v>Elève-24</v>
      </c>
      <c r="R28" s="94" t="str">
        <f t="shared" si="4"/>
        <v/>
      </c>
      <c r="S28" s="91"/>
      <c r="T28" s="91"/>
      <c r="U28" s="103"/>
      <c r="V28" s="104"/>
      <c r="W28" s="105"/>
      <c r="X28" s="99"/>
      <c r="Y28" s="100"/>
      <c r="Z28" s="101"/>
      <c r="AA28" s="95"/>
      <c r="AB28" s="95"/>
      <c r="AC28" s="96"/>
      <c r="AD28" s="99"/>
      <c r="AE28" s="100"/>
      <c r="AF28" s="98"/>
      <c r="AG28" s="99"/>
      <c r="AH28" s="95"/>
      <c r="AI28" s="95"/>
      <c r="AJ28" s="100"/>
      <c r="AK28" s="102" t="str">
        <f t="shared" si="3"/>
        <v>Elève-24</v>
      </c>
    </row>
    <row r="29" spans="1:37" ht="21" customHeight="1">
      <c r="A29" s="87" t="s">
        <v>93</v>
      </c>
      <c r="B29" s="88"/>
      <c r="C29" s="88"/>
      <c r="D29" s="88"/>
      <c r="E29" s="88"/>
      <c r="F29" s="88"/>
      <c r="G29" s="88"/>
      <c r="H29" s="89"/>
      <c r="I29" s="89"/>
      <c r="J29" s="89"/>
      <c r="K29" s="90">
        <f t="shared" si="0"/>
        <v>0</v>
      </c>
      <c r="L29" s="91"/>
      <c r="M29" s="91"/>
      <c r="N29" s="91"/>
      <c r="O29" s="91"/>
      <c r="P29" s="92">
        <f t="shared" si="1"/>
        <v>0</v>
      </c>
      <c r="Q29" s="93" t="str">
        <f t="shared" si="2"/>
        <v>Elève-25</v>
      </c>
      <c r="R29" s="94" t="str">
        <f t="shared" si="4"/>
        <v/>
      </c>
      <c r="S29" s="91"/>
      <c r="T29" s="91"/>
      <c r="U29" s="103"/>
      <c r="V29" s="104"/>
      <c r="W29" s="105"/>
      <c r="X29" s="99"/>
      <c r="Y29" s="100"/>
      <c r="Z29" s="101"/>
      <c r="AA29" s="95"/>
      <c r="AB29" s="95"/>
      <c r="AC29" s="96"/>
      <c r="AD29" s="99"/>
      <c r="AE29" s="100"/>
      <c r="AF29" s="98"/>
      <c r="AG29" s="99"/>
      <c r="AH29" s="95"/>
      <c r="AI29" s="95"/>
      <c r="AJ29" s="100"/>
      <c r="AK29" s="102" t="str">
        <f t="shared" si="3"/>
        <v>Elève-25</v>
      </c>
    </row>
    <row r="30" spans="1:37" ht="21" customHeight="1">
      <c r="A30" s="87" t="s">
        <v>94</v>
      </c>
      <c r="B30" s="88"/>
      <c r="C30" s="88"/>
      <c r="D30" s="88"/>
      <c r="E30" s="88"/>
      <c r="F30" s="88"/>
      <c r="G30" s="88"/>
      <c r="H30" s="89"/>
      <c r="I30" s="89"/>
      <c r="J30" s="89"/>
      <c r="K30" s="90">
        <f t="shared" si="0"/>
        <v>0</v>
      </c>
      <c r="L30" s="91"/>
      <c r="M30" s="91"/>
      <c r="N30" s="91"/>
      <c r="O30" s="91"/>
      <c r="P30" s="92">
        <f t="shared" si="1"/>
        <v>0</v>
      </c>
      <c r="Q30" s="93" t="str">
        <f t="shared" si="2"/>
        <v>Elève-26</v>
      </c>
      <c r="R30" s="94" t="str">
        <f t="shared" si="4"/>
        <v/>
      </c>
      <c r="S30" s="91"/>
      <c r="T30" s="91"/>
      <c r="U30" s="103"/>
      <c r="V30" s="104"/>
      <c r="W30" s="105"/>
      <c r="X30" s="99"/>
      <c r="Y30" s="100"/>
      <c r="Z30" s="101"/>
      <c r="AA30" s="95"/>
      <c r="AB30" s="95"/>
      <c r="AC30" s="96"/>
      <c r="AD30" s="99"/>
      <c r="AE30" s="100"/>
      <c r="AF30" s="98"/>
      <c r="AG30" s="99"/>
      <c r="AH30" s="95"/>
      <c r="AI30" s="95"/>
      <c r="AJ30" s="100"/>
      <c r="AK30" s="102" t="str">
        <f t="shared" si="3"/>
        <v>Elève-26</v>
      </c>
    </row>
    <row r="31" spans="1:37" ht="21" customHeight="1">
      <c r="A31" s="87" t="s">
        <v>95</v>
      </c>
      <c r="B31" s="88"/>
      <c r="C31" s="88"/>
      <c r="D31" s="88"/>
      <c r="E31" s="88"/>
      <c r="F31" s="88"/>
      <c r="G31" s="88"/>
      <c r="H31" s="89"/>
      <c r="I31" s="89"/>
      <c r="J31" s="89"/>
      <c r="K31" s="90">
        <f t="shared" si="0"/>
        <v>0</v>
      </c>
      <c r="L31" s="91"/>
      <c r="M31" s="91"/>
      <c r="N31" s="91"/>
      <c r="O31" s="91"/>
      <c r="P31" s="92">
        <f t="shared" si="1"/>
        <v>0</v>
      </c>
      <c r="Q31" s="93" t="str">
        <f t="shared" si="2"/>
        <v>Elève-27</v>
      </c>
      <c r="R31" s="94" t="str">
        <f t="shared" si="4"/>
        <v/>
      </c>
      <c r="S31" s="91"/>
      <c r="T31" s="91"/>
      <c r="U31" s="103"/>
      <c r="V31" s="104"/>
      <c r="W31" s="105"/>
      <c r="X31" s="99"/>
      <c r="Y31" s="100"/>
      <c r="Z31" s="101"/>
      <c r="AA31" s="95"/>
      <c r="AB31" s="95"/>
      <c r="AC31" s="96"/>
      <c r="AD31" s="99"/>
      <c r="AE31" s="100"/>
      <c r="AF31" s="98"/>
      <c r="AG31" s="99"/>
      <c r="AH31" s="95"/>
      <c r="AI31" s="95"/>
      <c r="AJ31" s="100"/>
      <c r="AK31" s="102" t="str">
        <f t="shared" si="3"/>
        <v>Elève-27</v>
      </c>
    </row>
    <row r="32" spans="1:37" ht="21" customHeight="1">
      <c r="A32" s="87" t="s">
        <v>96</v>
      </c>
      <c r="B32" s="88"/>
      <c r="C32" s="88"/>
      <c r="D32" s="88"/>
      <c r="E32" s="88"/>
      <c r="F32" s="88"/>
      <c r="G32" s="88"/>
      <c r="H32" s="89"/>
      <c r="I32" s="89"/>
      <c r="J32" s="89"/>
      <c r="K32" s="90">
        <f t="shared" si="0"/>
        <v>0</v>
      </c>
      <c r="L32" s="91"/>
      <c r="M32" s="91"/>
      <c r="N32" s="91"/>
      <c r="O32" s="91"/>
      <c r="P32" s="92">
        <f t="shared" si="1"/>
        <v>0</v>
      </c>
      <c r="Q32" s="93" t="str">
        <f t="shared" si="2"/>
        <v>Elève-28</v>
      </c>
      <c r="R32" s="94" t="str">
        <f t="shared" si="4"/>
        <v/>
      </c>
      <c r="S32" s="91"/>
      <c r="T32" s="91"/>
      <c r="U32" s="103"/>
      <c r="V32" s="104"/>
      <c r="W32" s="105"/>
      <c r="X32" s="99"/>
      <c r="Y32" s="100"/>
      <c r="Z32" s="101"/>
      <c r="AA32" s="95"/>
      <c r="AB32" s="95"/>
      <c r="AC32" s="96"/>
      <c r="AD32" s="99"/>
      <c r="AE32" s="100"/>
      <c r="AF32" s="98"/>
      <c r="AG32" s="99"/>
      <c r="AH32" s="95"/>
      <c r="AI32" s="95"/>
      <c r="AJ32" s="100"/>
      <c r="AK32" s="102" t="str">
        <f t="shared" si="3"/>
        <v>Elève-28</v>
      </c>
    </row>
    <row r="33" spans="1:1024" ht="18.600000000000001" customHeight="1">
      <c r="A33" s="87" t="s">
        <v>97</v>
      </c>
      <c r="B33" s="88"/>
      <c r="C33" s="88"/>
      <c r="D33" s="88"/>
      <c r="E33" s="88"/>
      <c r="F33" s="88"/>
      <c r="G33" s="88"/>
      <c r="H33" s="89"/>
      <c r="I33" s="89"/>
      <c r="J33" s="89"/>
      <c r="K33" s="90">
        <f t="shared" si="0"/>
        <v>0</v>
      </c>
      <c r="L33" s="91"/>
      <c r="M33" s="91"/>
      <c r="N33" s="91"/>
      <c r="O33" s="91"/>
      <c r="P33" s="92">
        <f t="shared" si="1"/>
        <v>0</v>
      </c>
      <c r="Q33" s="93" t="str">
        <f t="shared" si="2"/>
        <v>Elève-29</v>
      </c>
      <c r="R33" s="94" t="str">
        <f t="shared" si="4"/>
        <v/>
      </c>
      <c r="S33" s="91"/>
      <c r="T33" s="91"/>
      <c r="U33" s="103"/>
      <c r="V33" s="104"/>
      <c r="W33" s="105"/>
      <c r="X33" s="99"/>
      <c r="Y33" s="100"/>
      <c r="Z33" s="101"/>
      <c r="AA33" s="95"/>
      <c r="AB33" s="95"/>
      <c r="AC33" s="96"/>
      <c r="AD33" s="99"/>
      <c r="AE33" s="100"/>
      <c r="AF33" s="98"/>
      <c r="AG33" s="99"/>
      <c r="AH33" s="95"/>
      <c r="AI33" s="95"/>
      <c r="AJ33" s="100"/>
      <c r="AK33" s="102" t="str">
        <f t="shared" si="3"/>
        <v>Elève-29</v>
      </c>
    </row>
    <row r="34" spans="1:1024" ht="18.600000000000001" customHeight="1">
      <c r="A34" s="87" t="s">
        <v>98</v>
      </c>
      <c r="B34" s="88"/>
      <c r="C34" s="88"/>
      <c r="D34" s="88"/>
      <c r="E34" s="88"/>
      <c r="F34" s="88"/>
      <c r="G34" s="88"/>
      <c r="H34" s="89"/>
      <c r="I34" s="89"/>
      <c r="J34" s="89"/>
      <c r="K34" s="90">
        <f t="shared" si="0"/>
        <v>0</v>
      </c>
      <c r="L34" s="91"/>
      <c r="M34" s="91"/>
      <c r="N34" s="91"/>
      <c r="O34" s="91"/>
      <c r="P34" s="92">
        <f t="shared" si="1"/>
        <v>0</v>
      </c>
      <c r="Q34" s="93" t="str">
        <f t="shared" si="2"/>
        <v>Elève-30</v>
      </c>
      <c r="R34" s="94" t="str">
        <f t="shared" si="4"/>
        <v/>
      </c>
      <c r="S34" s="91"/>
      <c r="T34" s="91"/>
      <c r="U34" s="103"/>
      <c r="V34" s="104"/>
      <c r="W34" s="105"/>
      <c r="X34" s="99"/>
      <c r="Y34" s="100"/>
      <c r="Z34" s="101"/>
      <c r="AA34" s="95"/>
      <c r="AB34" s="95"/>
      <c r="AC34" s="96"/>
      <c r="AD34" s="99"/>
      <c r="AE34" s="100"/>
      <c r="AF34" s="98"/>
      <c r="AG34" s="99"/>
      <c r="AH34" s="95"/>
      <c r="AI34" s="95"/>
      <c r="AJ34" s="100"/>
      <c r="AK34" s="102" t="str">
        <f t="shared" si="3"/>
        <v>Elève-30</v>
      </c>
    </row>
    <row r="35" spans="1:1024" ht="18.600000000000001" customHeight="1">
      <c r="A35" s="87" t="s">
        <v>99</v>
      </c>
      <c r="B35" s="88"/>
      <c r="C35" s="88"/>
      <c r="D35" s="88"/>
      <c r="E35" s="88"/>
      <c r="F35" s="88"/>
      <c r="G35" s="88"/>
      <c r="H35" s="89"/>
      <c r="I35" s="89"/>
      <c r="J35" s="89"/>
      <c r="K35" s="90">
        <f t="shared" si="0"/>
        <v>0</v>
      </c>
      <c r="L35" s="91"/>
      <c r="M35" s="91"/>
      <c r="N35" s="91"/>
      <c r="O35" s="91"/>
      <c r="P35" s="92">
        <f t="shared" si="1"/>
        <v>0</v>
      </c>
      <c r="Q35" s="93" t="str">
        <f t="shared" si="2"/>
        <v>Elève-31</v>
      </c>
      <c r="R35" s="94" t="str">
        <f t="shared" si="4"/>
        <v/>
      </c>
      <c r="S35" s="91"/>
      <c r="T35" s="91"/>
      <c r="U35" s="103"/>
      <c r="V35" s="104"/>
      <c r="W35" s="105"/>
      <c r="X35" s="99"/>
      <c r="Y35" s="100"/>
      <c r="Z35" s="101"/>
      <c r="AA35" s="95"/>
      <c r="AB35" s="95"/>
      <c r="AC35" s="96"/>
      <c r="AD35" s="99"/>
      <c r="AE35" s="100"/>
      <c r="AF35" s="98"/>
      <c r="AG35" s="99"/>
      <c r="AH35" s="95"/>
      <c r="AI35" s="95"/>
      <c r="AJ35" s="100"/>
      <c r="AK35" s="102" t="str">
        <f t="shared" si="3"/>
        <v>Elève-31</v>
      </c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</row>
    <row r="36" spans="1:1024" ht="18.600000000000001" customHeight="1">
      <c r="A36" s="87" t="s">
        <v>100</v>
      </c>
      <c r="B36" s="88"/>
      <c r="C36" s="88"/>
      <c r="D36" s="88"/>
      <c r="E36" s="88"/>
      <c r="F36" s="88"/>
      <c r="G36" s="88"/>
      <c r="H36" s="89"/>
      <c r="I36" s="89"/>
      <c r="J36" s="89"/>
      <c r="K36" s="90">
        <f t="shared" si="0"/>
        <v>0</v>
      </c>
      <c r="L36" s="91"/>
      <c r="M36" s="91"/>
      <c r="N36" s="91"/>
      <c r="O36" s="91"/>
      <c r="P36" s="92">
        <f t="shared" si="1"/>
        <v>0</v>
      </c>
      <c r="Q36" s="93" t="str">
        <f t="shared" si="2"/>
        <v>Elève-32</v>
      </c>
      <c r="R36" s="94" t="str">
        <f t="shared" si="4"/>
        <v/>
      </c>
      <c r="S36" s="91"/>
      <c r="T36" s="91"/>
      <c r="U36" s="103"/>
      <c r="V36" s="104"/>
      <c r="W36" s="105"/>
      <c r="X36" s="99"/>
      <c r="Y36" s="100"/>
      <c r="Z36" s="101"/>
      <c r="AA36" s="95"/>
      <c r="AB36" s="95"/>
      <c r="AC36" s="96"/>
      <c r="AD36" s="99"/>
      <c r="AE36" s="100"/>
      <c r="AF36" s="98"/>
      <c r="AG36" s="99"/>
      <c r="AH36" s="95"/>
      <c r="AI36" s="95"/>
      <c r="AJ36" s="100"/>
      <c r="AK36" s="102" t="str">
        <f t="shared" si="3"/>
        <v>Elève-32</v>
      </c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3"/>
      <c r="AEO36" s="33"/>
      <c r="AEP36" s="33"/>
      <c r="AEQ36" s="33"/>
      <c r="AER36" s="33"/>
      <c r="AES36" s="33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3"/>
      <c r="AFE36" s="33"/>
      <c r="AFF36" s="33"/>
      <c r="AFG36" s="33"/>
      <c r="AFH36" s="33"/>
      <c r="AFI36" s="33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3"/>
      <c r="AFU36" s="33"/>
      <c r="AFV36" s="33"/>
      <c r="AFW36" s="33"/>
      <c r="AFX36" s="33"/>
      <c r="AFY36" s="33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3"/>
      <c r="AGK36" s="33"/>
      <c r="AGL36" s="33"/>
      <c r="AGM36" s="33"/>
      <c r="AGN36" s="33"/>
      <c r="AGO36" s="33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3"/>
      <c r="AHA36" s="33"/>
      <c r="AHB36" s="33"/>
      <c r="AHC36" s="33"/>
      <c r="AHD36" s="33"/>
      <c r="AHE36" s="33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3"/>
      <c r="AHQ36" s="33"/>
      <c r="AHR36" s="33"/>
      <c r="AHS36" s="33"/>
      <c r="AHT36" s="33"/>
      <c r="AHU36" s="33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3"/>
      <c r="AIG36" s="33"/>
      <c r="AIH36" s="33"/>
      <c r="AII36" s="33"/>
      <c r="AIJ36" s="33"/>
      <c r="AIK36" s="33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3"/>
      <c r="AIW36" s="33"/>
      <c r="AIX36" s="33"/>
      <c r="AIY36" s="33"/>
      <c r="AIZ36" s="33"/>
      <c r="AJA36" s="33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3"/>
      <c r="AJM36" s="33"/>
      <c r="AJN36" s="33"/>
      <c r="AJO36" s="33"/>
      <c r="AJP36" s="33"/>
      <c r="AJQ36" s="33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3"/>
      <c r="AKC36" s="33"/>
      <c r="AKD36" s="33"/>
      <c r="AKE36" s="33"/>
      <c r="AKF36" s="33"/>
      <c r="AKG36" s="33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3"/>
      <c r="AKS36" s="33"/>
      <c r="AKT36" s="33"/>
      <c r="AKU36" s="33"/>
      <c r="AKV36" s="33"/>
      <c r="AKW36" s="33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3"/>
      <c r="ALI36" s="33"/>
      <c r="ALJ36" s="33"/>
      <c r="ALK36" s="33"/>
      <c r="ALL36" s="33"/>
      <c r="ALM36" s="33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3"/>
      <c r="ALY36" s="33"/>
      <c r="ALZ36" s="33"/>
      <c r="AMA36" s="33"/>
      <c r="AMB36" s="33"/>
      <c r="AMC36" s="33"/>
      <c r="AMD36" s="33"/>
      <c r="AME36" s="33"/>
      <c r="AMF36" s="33"/>
      <c r="AMG36" s="33"/>
      <c r="AMH36" s="33"/>
      <c r="AMI36" s="33"/>
      <c r="AMJ36" s="33"/>
    </row>
    <row r="37" spans="1:1024" ht="18.600000000000001" customHeight="1">
      <c r="A37" s="87" t="s">
        <v>101</v>
      </c>
      <c r="B37" s="88"/>
      <c r="C37" s="88"/>
      <c r="D37" s="88"/>
      <c r="E37" s="88"/>
      <c r="F37" s="88"/>
      <c r="G37" s="88"/>
      <c r="H37" s="89"/>
      <c r="I37" s="89"/>
      <c r="J37" s="89"/>
      <c r="K37" s="90">
        <f t="shared" si="0"/>
        <v>0</v>
      </c>
      <c r="L37" s="91"/>
      <c r="M37" s="91"/>
      <c r="N37" s="91"/>
      <c r="O37" s="91"/>
      <c r="P37" s="92">
        <f t="shared" si="1"/>
        <v>0</v>
      </c>
      <c r="Q37" s="93" t="str">
        <f t="shared" si="2"/>
        <v>Elève-33</v>
      </c>
      <c r="R37" s="94" t="str">
        <f t="shared" si="4"/>
        <v/>
      </c>
      <c r="S37" s="91"/>
      <c r="T37" s="91"/>
      <c r="U37" s="103"/>
      <c r="V37" s="104"/>
      <c r="W37" s="105"/>
      <c r="X37" s="99"/>
      <c r="Y37" s="100"/>
      <c r="Z37" s="101"/>
      <c r="AA37" s="95"/>
      <c r="AB37" s="95"/>
      <c r="AC37" s="96"/>
      <c r="AD37" s="99"/>
      <c r="AE37" s="100"/>
      <c r="AF37" s="98"/>
      <c r="AG37" s="99"/>
      <c r="AH37" s="95"/>
      <c r="AI37" s="95"/>
      <c r="AJ37" s="100"/>
      <c r="AK37" s="102" t="str">
        <f t="shared" si="3"/>
        <v>Elève-33</v>
      </c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3"/>
      <c r="AFU37" s="33"/>
      <c r="AFV37" s="33"/>
      <c r="AFW37" s="33"/>
      <c r="AFX37" s="33"/>
      <c r="AFY37" s="33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3"/>
      <c r="AGK37" s="33"/>
      <c r="AGL37" s="33"/>
      <c r="AGM37" s="33"/>
      <c r="AGN37" s="33"/>
      <c r="AGO37" s="33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3"/>
      <c r="AHA37" s="33"/>
      <c r="AHB37" s="33"/>
      <c r="AHC37" s="33"/>
      <c r="AHD37" s="33"/>
      <c r="AHE37" s="33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3"/>
      <c r="AHQ37" s="33"/>
      <c r="AHR37" s="33"/>
      <c r="AHS37" s="33"/>
      <c r="AHT37" s="33"/>
      <c r="AHU37" s="33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3"/>
      <c r="AIG37" s="33"/>
      <c r="AIH37" s="33"/>
      <c r="AII37" s="33"/>
      <c r="AIJ37" s="33"/>
      <c r="AIK37" s="33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3"/>
      <c r="AIW37" s="33"/>
      <c r="AIX37" s="33"/>
      <c r="AIY37" s="33"/>
      <c r="AIZ37" s="33"/>
      <c r="AJA37" s="33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3"/>
      <c r="AJM37" s="33"/>
      <c r="AJN37" s="33"/>
      <c r="AJO37" s="33"/>
      <c r="AJP37" s="33"/>
      <c r="AJQ37" s="33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3"/>
      <c r="AKC37" s="33"/>
      <c r="AKD37" s="33"/>
      <c r="AKE37" s="33"/>
      <c r="AKF37" s="33"/>
      <c r="AKG37" s="33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3"/>
      <c r="AKS37" s="33"/>
      <c r="AKT37" s="33"/>
      <c r="AKU37" s="33"/>
      <c r="AKV37" s="33"/>
      <c r="AKW37" s="33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3"/>
      <c r="ALI37" s="33"/>
      <c r="ALJ37" s="33"/>
      <c r="ALK37" s="33"/>
      <c r="ALL37" s="33"/>
      <c r="ALM37" s="33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3"/>
      <c r="ALY37" s="33"/>
      <c r="ALZ37" s="33"/>
      <c r="AMA37" s="33"/>
      <c r="AMB37" s="33"/>
      <c r="AMC37" s="33"/>
      <c r="AMD37" s="33"/>
      <c r="AME37" s="33"/>
      <c r="AMF37" s="33"/>
      <c r="AMG37" s="33"/>
      <c r="AMH37" s="33"/>
      <c r="AMI37" s="33"/>
      <c r="AMJ37" s="33"/>
    </row>
    <row r="38" spans="1:1024" ht="18.600000000000001" customHeight="1">
      <c r="A38" s="87" t="s">
        <v>102</v>
      </c>
      <c r="B38" s="88"/>
      <c r="C38" s="88"/>
      <c r="D38" s="88"/>
      <c r="E38" s="88"/>
      <c r="F38" s="88"/>
      <c r="G38" s="88"/>
      <c r="H38" s="89"/>
      <c r="I38" s="89"/>
      <c r="J38" s="89"/>
      <c r="K38" s="90">
        <f t="shared" si="0"/>
        <v>0</v>
      </c>
      <c r="L38" s="91"/>
      <c r="M38" s="91"/>
      <c r="N38" s="91"/>
      <c r="O38" s="91"/>
      <c r="P38" s="92">
        <f t="shared" si="1"/>
        <v>0</v>
      </c>
      <c r="Q38" s="93" t="str">
        <f t="shared" si="2"/>
        <v>Elève-34</v>
      </c>
      <c r="R38" s="94" t="str">
        <f t="shared" si="4"/>
        <v/>
      </c>
      <c r="S38" s="91"/>
      <c r="T38" s="91"/>
      <c r="U38" s="103"/>
      <c r="V38" s="104"/>
      <c r="W38" s="105"/>
      <c r="X38" s="99"/>
      <c r="Y38" s="100"/>
      <c r="Z38" s="101"/>
      <c r="AA38" s="95"/>
      <c r="AB38" s="95"/>
      <c r="AC38" s="96"/>
      <c r="AD38" s="99"/>
      <c r="AE38" s="100"/>
      <c r="AF38" s="98"/>
      <c r="AG38" s="99"/>
      <c r="AH38" s="95"/>
      <c r="AI38" s="95"/>
      <c r="AJ38" s="100"/>
      <c r="AK38" s="102" t="str">
        <f t="shared" si="3"/>
        <v>Elève-34</v>
      </c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  <c r="AEH38" s="33"/>
      <c r="AEI38" s="33"/>
      <c r="AEJ38" s="33"/>
      <c r="AEK38" s="33"/>
      <c r="AEL38" s="33"/>
      <c r="AEM38" s="33"/>
      <c r="AEN38" s="33"/>
      <c r="AEO38" s="33"/>
      <c r="AEP38" s="33"/>
      <c r="AEQ38" s="33"/>
      <c r="AER38" s="33"/>
      <c r="AES38" s="33"/>
      <c r="AET38" s="33"/>
      <c r="AEU38" s="33"/>
      <c r="AEV38" s="33"/>
      <c r="AEW38" s="33"/>
      <c r="AEX38" s="33"/>
      <c r="AEY38" s="33"/>
      <c r="AEZ38" s="33"/>
      <c r="AFA38" s="33"/>
      <c r="AFB38" s="33"/>
      <c r="AFC38" s="33"/>
      <c r="AFD38" s="33"/>
      <c r="AFE38" s="33"/>
      <c r="AFF38" s="33"/>
      <c r="AFG38" s="33"/>
      <c r="AFH38" s="33"/>
      <c r="AFI38" s="33"/>
      <c r="AFJ38" s="33"/>
      <c r="AFK38" s="33"/>
      <c r="AFL38" s="33"/>
      <c r="AFM38" s="33"/>
      <c r="AFN38" s="33"/>
      <c r="AFO38" s="33"/>
      <c r="AFP38" s="33"/>
      <c r="AFQ38" s="33"/>
      <c r="AFR38" s="33"/>
      <c r="AFS38" s="33"/>
      <c r="AFT38" s="33"/>
      <c r="AFU38" s="33"/>
      <c r="AFV38" s="33"/>
      <c r="AFW38" s="33"/>
      <c r="AFX38" s="33"/>
      <c r="AFY38" s="33"/>
      <c r="AFZ38" s="33"/>
      <c r="AGA38" s="33"/>
      <c r="AGB38" s="33"/>
      <c r="AGC38" s="33"/>
      <c r="AGD38" s="33"/>
      <c r="AGE38" s="33"/>
      <c r="AGF38" s="33"/>
      <c r="AGG38" s="33"/>
      <c r="AGH38" s="33"/>
      <c r="AGI38" s="33"/>
      <c r="AGJ38" s="33"/>
      <c r="AGK38" s="33"/>
      <c r="AGL38" s="33"/>
      <c r="AGM38" s="33"/>
      <c r="AGN38" s="33"/>
      <c r="AGO38" s="33"/>
      <c r="AGP38" s="33"/>
      <c r="AGQ38" s="33"/>
      <c r="AGR38" s="33"/>
      <c r="AGS38" s="33"/>
      <c r="AGT38" s="33"/>
      <c r="AGU38" s="33"/>
      <c r="AGV38" s="33"/>
      <c r="AGW38" s="33"/>
      <c r="AGX38" s="33"/>
      <c r="AGY38" s="33"/>
      <c r="AGZ38" s="33"/>
      <c r="AHA38" s="33"/>
      <c r="AHB38" s="33"/>
      <c r="AHC38" s="33"/>
      <c r="AHD38" s="33"/>
      <c r="AHE38" s="33"/>
      <c r="AHF38" s="33"/>
      <c r="AHG38" s="33"/>
      <c r="AHH38" s="33"/>
      <c r="AHI38" s="33"/>
      <c r="AHJ38" s="33"/>
      <c r="AHK38" s="33"/>
      <c r="AHL38" s="33"/>
      <c r="AHM38" s="33"/>
      <c r="AHN38" s="33"/>
      <c r="AHO38" s="33"/>
      <c r="AHP38" s="33"/>
      <c r="AHQ38" s="33"/>
      <c r="AHR38" s="33"/>
      <c r="AHS38" s="33"/>
      <c r="AHT38" s="33"/>
      <c r="AHU38" s="33"/>
      <c r="AHV38" s="33"/>
      <c r="AHW38" s="33"/>
      <c r="AHX38" s="33"/>
      <c r="AHY38" s="33"/>
      <c r="AHZ38" s="33"/>
      <c r="AIA38" s="33"/>
      <c r="AIB38" s="33"/>
      <c r="AIC38" s="33"/>
      <c r="AID38" s="33"/>
      <c r="AIE38" s="33"/>
      <c r="AIF38" s="33"/>
      <c r="AIG38" s="33"/>
      <c r="AIH38" s="33"/>
      <c r="AII38" s="33"/>
      <c r="AIJ38" s="33"/>
      <c r="AIK38" s="33"/>
      <c r="AIL38" s="33"/>
      <c r="AIM38" s="33"/>
      <c r="AIN38" s="33"/>
      <c r="AIO38" s="33"/>
      <c r="AIP38" s="33"/>
      <c r="AIQ38" s="33"/>
      <c r="AIR38" s="33"/>
      <c r="AIS38" s="33"/>
      <c r="AIT38" s="33"/>
      <c r="AIU38" s="33"/>
      <c r="AIV38" s="33"/>
      <c r="AIW38" s="33"/>
      <c r="AIX38" s="33"/>
      <c r="AIY38" s="33"/>
      <c r="AIZ38" s="33"/>
      <c r="AJA38" s="33"/>
      <c r="AJB38" s="33"/>
      <c r="AJC38" s="33"/>
      <c r="AJD38" s="33"/>
      <c r="AJE38" s="33"/>
      <c r="AJF38" s="33"/>
      <c r="AJG38" s="33"/>
      <c r="AJH38" s="33"/>
      <c r="AJI38" s="33"/>
      <c r="AJJ38" s="33"/>
      <c r="AJK38" s="33"/>
      <c r="AJL38" s="33"/>
      <c r="AJM38" s="33"/>
      <c r="AJN38" s="33"/>
      <c r="AJO38" s="33"/>
      <c r="AJP38" s="33"/>
      <c r="AJQ38" s="33"/>
      <c r="AJR38" s="33"/>
      <c r="AJS38" s="33"/>
      <c r="AJT38" s="33"/>
      <c r="AJU38" s="33"/>
      <c r="AJV38" s="33"/>
      <c r="AJW38" s="33"/>
      <c r="AJX38" s="33"/>
      <c r="AJY38" s="33"/>
      <c r="AJZ38" s="33"/>
      <c r="AKA38" s="33"/>
      <c r="AKB38" s="33"/>
      <c r="AKC38" s="33"/>
      <c r="AKD38" s="33"/>
      <c r="AKE38" s="33"/>
      <c r="AKF38" s="33"/>
      <c r="AKG38" s="33"/>
      <c r="AKH38" s="33"/>
      <c r="AKI38" s="33"/>
      <c r="AKJ38" s="33"/>
      <c r="AKK38" s="33"/>
      <c r="AKL38" s="33"/>
      <c r="AKM38" s="33"/>
      <c r="AKN38" s="33"/>
      <c r="AKO38" s="33"/>
      <c r="AKP38" s="33"/>
      <c r="AKQ38" s="33"/>
      <c r="AKR38" s="33"/>
      <c r="AKS38" s="33"/>
      <c r="AKT38" s="33"/>
      <c r="AKU38" s="33"/>
      <c r="AKV38" s="33"/>
      <c r="AKW38" s="33"/>
      <c r="AKX38" s="33"/>
      <c r="AKY38" s="33"/>
      <c r="AKZ38" s="33"/>
      <c r="ALA38" s="33"/>
      <c r="ALB38" s="33"/>
      <c r="ALC38" s="33"/>
      <c r="ALD38" s="33"/>
      <c r="ALE38" s="33"/>
      <c r="ALF38" s="33"/>
      <c r="ALG38" s="33"/>
      <c r="ALH38" s="33"/>
      <c r="ALI38" s="33"/>
      <c r="ALJ38" s="33"/>
      <c r="ALK38" s="33"/>
      <c r="ALL38" s="33"/>
      <c r="ALM38" s="33"/>
      <c r="ALN38" s="33"/>
      <c r="ALO38" s="33"/>
      <c r="ALP38" s="33"/>
      <c r="ALQ38" s="33"/>
      <c r="ALR38" s="33"/>
      <c r="ALS38" s="33"/>
      <c r="ALT38" s="33"/>
      <c r="ALU38" s="33"/>
      <c r="ALV38" s="33"/>
      <c r="ALW38" s="33"/>
      <c r="ALX38" s="33"/>
      <c r="ALY38" s="33"/>
      <c r="ALZ38" s="33"/>
      <c r="AMA38" s="33"/>
      <c r="AMB38" s="33"/>
      <c r="AMC38" s="33"/>
      <c r="AMD38" s="33"/>
      <c r="AME38" s="33"/>
      <c r="AMF38" s="33"/>
      <c r="AMG38" s="33"/>
      <c r="AMH38" s="33"/>
      <c r="AMI38" s="33"/>
      <c r="AMJ38" s="33"/>
    </row>
    <row r="39" spans="1:1024" ht="18.600000000000001" customHeight="1">
      <c r="A39" s="87" t="s">
        <v>103</v>
      </c>
      <c r="B39" s="88"/>
      <c r="C39" s="88"/>
      <c r="D39" s="88"/>
      <c r="E39" s="88"/>
      <c r="F39" s="88"/>
      <c r="G39" s="88"/>
      <c r="H39" s="89"/>
      <c r="I39" s="89"/>
      <c r="J39" s="89"/>
      <c r="K39" s="90">
        <f t="shared" si="0"/>
        <v>0</v>
      </c>
      <c r="L39" s="91"/>
      <c r="M39" s="91"/>
      <c r="N39" s="91"/>
      <c r="O39" s="91"/>
      <c r="P39" s="92">
        <f t="shared" si="1"/>
        <v>0</v>
      </c>
      <c r="Q39" s="93" t="str">
        <f t="shared" si="2"/>
        <v>Elève-35</v>
      </c>
      <c r="R39" s="94" t="str">
        <f t="shared" si="4"/>
        <v/>
      </c>
      <c r="S39" s="91"/>
      <c r="T39" s="91"/>
      <c r="U39" s="103"/>
      <c r="V39" s="104"/>
      <c r="W39" s="105"/>
      <c r="X39" s="99"/>
      <c r="Y39" s="100"/>
      <c r="Z39" s="101"/>
      <c r="AA39" s="95"/>
      <c r="AB39" s="95"/>
      <c r="AC39" s="96"/>
      <c r="AD39" s="99"/>
      <c r="AE39" s="100"/>
      <c r="AF39" s="98"/>
      <c r="AG39" s="99"/>
      <c r="AH39" s="95"/>
      <c r="AI39" s="95"/>
      <c r="AJ39" s="100"/>
      <c r="AK39" s="102" t="str">
        <f t="shared" si="3"/>
        <v>Elève-35</v>
      </c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  <c r="AEH39" s="33"/>
      <c r="AEI39" s="33"/>
      <c r="AEJ39" s="33"/>
      <c r="AEK39" s="33"/>
      <c r="AEL39" s="33"/>
      <c r="AEM39" s="33"/>
      <c r="AEN39" s="33"/>
      <c r="AEO39" s="33"/>
      <c r="AEP39" s="33"/>
      <c r="AEQ39" s="33"/>
      <c r="AER39" s="33"/>
      <c r="AES39" s="33"/>
      <c r="AET39" s="33"/>
      <c r="AEU39" s="33"/>
      <c r="AEV39" s="33"/>
      <c r="AEW39" s="33"/>
      <c r="AEX39" s="33"/>
      <c r="AEY39" s="33"/>
      <c r="AEZ39" s="33"/>
      <c r="AFA39" s="33"/>
      <c r="AFB39" s="33"/>
      <c r="AFC39" s="33"/>
      <c r="AFD39" s="33"/>
      <c r="AFE39" s="33"/>
      <c r="AFF39" s="33"/>
      <c r="AFG39" s="33"/>
      <c r="AFH39" s="33"/>
      <c r="AFI39" s="33"/>
      <c r="AFJ39" s="33"/>
      <c r="AFK39" s="33"/>
      <c r="AFL39" s="33"/>
      <c r="AFM39" s="33"/>
      <c r="AFN39" s="33"/>
      <c r="AFO39" s="33"/>
      <c r="AFP39" s="33"/>
      <c r="AFQ39" s="33"/>
      <c r="AFR39" s="33"/>
      <c r="AFS39" s="33"/>
      <c r="AFT39" s="33"/>
      <c r="AFU39" s="33"/>
      <c r="AFV39" s="33"/>
      <c r="AFW39" s="33"/>
      <c r="AFX39" s="33"/>
      <c r="AFY39" s="33"/>
      <c r="AFZ39" s="33"/>
      <c r="AGA39" s="33"/>
      <c r="AGB39" s="33"/>
      <c r="AGC39" s="33"/>
      <c r="AGD39" s="33"/>
      <c r="AGE39" s="33"/>
      <c r="AGF39" s="33"/>
      <c r="AGG39" s="33"/>
      <c r="AGH39" s="33"/>
      <c r="AGI39" s="33"/>
      <c r="AGJ39" s="33"/>
      <c r="AGK39" s="33"/>
      <c r="AGL39" s="33"/>
      <c r="AGM39" s="33"/>
      <c r="AGN39" s="33"/>
      <c r="AGO39" s="33"/>
      <c r="AGP39" s="33"/>
      <c r="AGQ39" s="33"/>
      <c r="AGR39" s="33"/>
      <c r="AGS39" s="33"/>
      <c r="AGT39" s="33"/>
      <c r="AGU39" s="33"/>
      <c r="AGV39" s="33"/>
      <c r="AGW39" s="33"/>
      <c r="AGX39" s="33"/>
      <c r="AGY39" s="33"/>
      <c r="AGZ39" s="33"/>
      <c r="AHA39" s="33"/>
      <c r="AHB39" s="33"/>
      <c r="AHC39" s="33"/>
      <c r="AHD39" s="33"/>
      <c r="AHE39" s="33"/>
      <c r="AHF39" s="33"/>
      <c r="AHG39" s="33"/>
      <c r="AHH39" s="33"/>
      <c r="AHI39" s="33"/>
      <c r="AHJ39" s="33"/>
      <c r="AHK39" s="33"/>
      <c r="AHL39" s="33"/>
      <c r="AHM39" s="33"/>
      <c r="AHN39" s="33"/>
      <c r="AHO39" s="33"/>
      <c r="AHP39" s="33"/>
      <c r="AHQ39" s="33"/>
      <c r="AHR39" s="33"/>
      <c r="AHS39" s="33"/>
      <c r="AHT39" s="33"/>
      <c r="AHU39" s="33"/>
      <c r="AHV39" s="33"/>
      <c r="AHW39" s="33"/>
      <c r="AHX39" s="33"/>
      <c r="AHY39" s="33"/>
      <c r="AHZ39" s="33"/>
      <c r="AIA39" s="33"/>
      <c r="AIB39" s="33"/>
      <c r="AIC39" s="33"/>
      <c r="AID39" s="33"/>
      <c r="AIE39" s="33"/>
      <c r="AIF39" s="33"/>
      <c r="AIG39" s="33"/>
      <c r="AIH39" s="33"/>
      <c r="AII39" s="33"/>
      <c r="AIJ39" s="33"/>
      <c r="AIK39" s="33"/>
      <c r="AIL39" s="33"/>
      <c r="AIM39" s="33"/>
      <c r="AIN39" s="33"/>
      <c r="AIO39" s="33"/>
      <c r="AIP39" s="33"/>
      <c r="AIQ39" s="33"/>
      <c r="AIR39" s="33"/>
      <c r="AIS39" s="33"/>
      <c r="AIT39" s="33"/>
      <c r="AIU39" s="33"/>
      <c r="AIV39" s="33"/>
      <c r="AIW39" s="33"/>
      <c r="AIX39" s="33"/>
      <c r="AIY39" s="33"/>
      <c r="AIZ39" s="33"/>
      <c r="AJA39" s="33"/>
      <c r="AJB39" s="33"/>
      <c r="AJC39" s="33"/>
      <c r="AJD39" s="33"/>
      <c r="AJE39" s="33"/>
      <c r="AJF39" s="33"/>
      <c r="AJG39" s="33"/>
      <c r="AJH39" s="33"/>
      <c r="AJI39" s="33"/>
      <c r="AJJ39" s="33"/>
      <c r="AJK39" s="33"/>
      <c r="AJL39" s="33"/>
      <c r="AJM39" s="33"/>
      <c r="AJN39" s="33"/>
      <c r="AJO39" s="33"/>
      <c r="AJP39" s="33"/>
      <c r="AJQ39" s="33"/>
      <c r="AJR39" s="33"/>
      <c r="AJS39" s="33"/>
      <c r="AJT39" s="33"/>
      <c r="AJU39" s="33"/>
      <c r="AJV39" s="33"/>
      <c r="AJW39" s="33"/>
      <c r="AJX39" s="33"/>
      <c r="AJY39" s="33"/>
      <c r="AJZ39" s="33"/>
      <c r="AKA39" s="33"/>
      <c r="AKB39" s="33"/>
      <c r="AKC39" s="33"/>
      <c r="AKD39" s="33"/>
      <c r="AKE39" s="33"/>
      <c r="AKF39" s="33"/>
      <c r="AKG39" s="33"/>
      <c r="AKH39" s="33"/>
      <c r="AKI39" s="33"/>
      <c r="AKJ39" s="33"/>
      <c r="AKK39" s="33"/>
      <c r="AKL39" s="33"/>
      <c r="AKM39" s="33"/>
      <c r="AKN39" s="33"/>
      <c r="AKO39" s="33"/>
      <c r="AKP39" s="33"/>
      <c r="AKQ39" s="33"/>
      <c r="AKR39" s="33"/>
      <c r="AKS39" s="33"/>
      <c r="AKT39" s="33"/>
      <c r="AKU39" s="33"/>
      <c r="AKV39" s="33"/>
      <c r="AKW39" s="33"/>
      <c r="AKX39" s="33"/>
      <c r="AKY39" s="33"/>
      <c r="AKZ39" s="33"/>
      <c r="ALA39" s="33"/>
      <c r="ALB39" s="33"/>
      <c r="ALC39" s="33"/>
      <c r="ALD39" s="33"/>
      <c r="ALE39" s="33"/>
      <c r="ALF39" s="33"/>
      <c r="ALG39" s="33"/>
      <c r="ALH39" s="33"/>
      <c r="ALI39" s="33"/>
      <c r="ALJ39" s="33"/>
      <c r="ALK39" s="33"/>
      <c r="ALL39" s="33"/>
      <c r="ALM39" s="33"/>
      <c r="ALN39" s="33"/>
      <c r="ALO39" s="33"/>
      <c r="ALP39" s="33"/>
      <c r="ALQ39" s="33"/>
      <c r="ALR39" s="33"/>
      <c r="ALS39" s="33"/>
      <c r="ALT39" s="33"/>
      <c r="ALU39" s="33"/>
      <c r="ALV39" s="33"/>
      <c r="ALW39" s="33"/>
      <c r="ALX39" s="33"/>
      <c r="ALY39" s="33"/>
      <c r="ALZ39" s="33"/>
      <c r="AMA39" s="33"/>
      <c r="AMB39" s="33"/>
      <c r="AMC39" s="33"/>
      <c r="AMD39" s="33"/>
      <c r="AME39" s="33"/>
      <c r="AMF39" s="33"/>
      <c r="AMG39" s="33"/>
      <c r="AMH39" s="33"/>
      <c r="AMI39" s="33"/>
      <c r="AMJ39" s="33"/>
    </row>
    <row r="40" spans="1:1024" ht="18.600000000000001" customHeight="1">
      <c r="A40" s="87" t="s">
        <v>104</v>
      </c>
      <c r="B40" s="88"/>
      <c r="C40" s="88"/>
      <c r="D40" s="88"/>
      <c r="E40" s="88"/>
      <c r="F40" s="88"/>
      <c r="G40" s="88"/>
      <c r="H40" s="89"/>
      <c r="I40" s="89"/>
      <c r="J40" s="89"/>
      <c r="K40" s="90">
        <f t="shared" si="0"/>
        <v>0</v>
      </c>
      <c r="L40" s="91"/>
      <c r="M40" s="91"/>
      <c r="N40" s="91"/>
      <c r="O40" s="91"/>
      <c r="P40" s="92">
        <f t="shared" si="1"/>
        <v>0</v>
      </c>
      <c r="Q40" s="93" t="str">
        <f t="shared" si="2"/>
        <v>Elève-36</v>
      </c>
      <c r="R40" s="94" t="str">
        <f t="shared" si="4"/>
        <v/>
      </c>
      <c r="S40" s="91"/>
      <c r="T40" s="91"/>
      <c r="U40" s="103"/>
      <c r="V40" s="104"/>
      <c r="W40" s="105"/>
      <c r="X40" s="99"/>
      <c r="Y40" s="100"/>
      <c r="Z40" s="101"/>
      <c r="AA40" s="95"/>
      <c r="AB40" s="95"/>
      <c r="AC40" s="96"/>
      <c r="AD40" s="99"/>
      <c r="AE40" s="100"/>
      <c r="AF40" s="98"/>
      <c r="AG40" s="99"/>
      <c r="AH40" s="95"/>
      <c r="AI40" s="95"/>
      <c r="AJ40" s="100"/>
      <c r="AK40" s="102" t="str">
        <f t="shared" si="3"/>
        <v>Elève-36</v>
      </c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3"/>
      <c r="AEO40" s="33"/>
      <c r="AEP40" s="33"/>
      <c r="AEQ40" s="33"/>
      <c r="AER40" s="33"/>
      <c r="AES40" s="33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3"/>
      <c r="AFE40" s="33"/>
      <c r="AFF40" s="33"/>
      <c r="AFG40" s="33"/>
      <c r="AFH40" s="33"/>
      <c r="AFI40" s="33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3"/>
      <c r="AFU40" s="33"/>
      <c r="AFV40" s="33"/>
      <c r="AFW40" s="33"/>
      <c r="AFX40" s="33"/>
      <c r="AFY40" s="33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3"/>
      <c r="AGK40" s="33"/>
      <c r="AGL40" s="33"/>
      <c r="AGM40" s="33"/>
      <c r="AGN40" s="33"/>
      <c r="AGO40" s="33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3"/>
      <c r="AHA40" s="33"/>
      <c r="AHB40" s="33"/>
      <c r="AHC40" s="33"/>
      <c r="AHD40" s="33"/>
      <c r="AHE40" s="33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3"/>
      <c r="AHQ40" s="33"/>
      <c r="AHR40" s="33"/>
      <c r="AHS40" s="33"/>
      <c r="AHT40" s="33"/>
      <c r="AHU40" s="33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3"/>
      <c r="AIG40" s="33"/>
      <c r="AIH40" s="33"/>
      <c r="AII40" s="33"/>
      <c r="AIJ40" s="33"/>
      <c r="AIK40" s="33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3"/>
      <c r="AIW40" s="33"/>
      <c r="AIX40" s="33"/>
      <c r="AIY40" s="33"/>
      <c r="AIZ40" s="33"/>
      <c r="AJA40" s="33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3"/>
      <c r="AJM40" s="33"/>
      <c r="AJN40" s="33"/>
      <c r="AJO40" s="33"/>
      <c r="AJP40" s="33"/>
      <c r="AJQ40" s="33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3"/>
      <c r="AKC40" s="33"/>
      <c r="AKD40" s="33"/>
      <c r="AKE40" s="33"/>
      <c r="AKF40" s="33"/>
      <c r="AKG40" s="33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3"/>
      <c r="AKS40" s="33"/>
      <c r="AKT40" s="33"/>
      <c r="AKU40" s="33"/>
      <c r="AKV40" s="33"/>
      <c r="AKW40" s="33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3"/>
      <c r="ALI40" s="33"/>
      <c r="ALJ40" s="33"/>
      <c r="ALK40" s="33"/>
      <c r="ALL40" s="33"/>
      <c r="ALM40" s="33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3"/>
      <c r="ALY40" s="33"/>
      <c r="ALZ40" s="33"/>
      <c r="AMA40" s="33"/>
      <c r="AMB40" s="33"/>
      <c r="AMC40" s="33"/>
      <c r="AMD40" s="33"/>
      <c r="AME40" s="33"/>
      <c r="AMF40" s="33"/>
      <c r="AMG40" s="33"/>
      <c r="AMH40" s="33"/>
      <c r="AMI40" s="33"/>
      <c r="AMJ40" s="33"/>
    </row>
    <row r="41" spans="1:1024" ht="18.600000000000001" customHeight="1">
      <c r="A41" s="87" t="s">
        <v>105</v>
      </c>
      <c r="B41" s="88"/>
      <c r="C41" s="88"/>
      <c r="D41" s="88"/>
      <c r="E41" s="88"/>
      <c r="F41" s="88"/>
      <c r="G41" s="88"/>
      <c r="H41" s="89"/>
      <c r="I41" s="89"/>
      <c r="J41" s="89"/>
      <c r="K41" s="90">
        <f t="shared" si="0"/>
        <v>0</v>
      </c>
      <c r="L41" s="91"/>
      <c r="M41" s="91"/>
      <c r="N41" s="91"/>
      <c r="O41" s="91"/>
      <c r="P41" s="92">
        <f t="shared" si="1"/>
        <v>0</v>
      </c>
      <c r="Q41" s="93" t="str">
        <f t="shared" si="2"/>
        <v>Elève-37</v>
      </c>
      <c r="R41" s="94" t="str">
        <f t="shared" si="4"/>
        <v/>
      </c>
      <c r="S41" s="91"/>
      <c r="T41" s="91"/>
      <c r="U41" s="103"/>
      <c r="V41" s="104"/>
      <c r="W41" s="105"/>
      <c r="X41" s="99"/>
      <c r="Y41" s="100"/>
      <c r="Z41" s="101"/>
      <c r="AA41" s="95"/>
      <c r="AB41" s="95"/>
      <c r="AC41" s="96"/>
      <c r="AD41" s="99"/>
      <c r="AE41" s="100"/>
      <c r="AF41" s="98"/>
      <c r="AG41" s="99"/>
      <c r="AH41" s="95"/>
      <c r="AI41" s="95"/>
      <c r="AJ41" s="100"/>
      <c r="AK41" s="102" t="str">
        <f t="shared" si="3"/>
        <v>Elève-37</v>
      </c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3"/>
      <c r="AEO41" s="33"/>
      <c r="AEP41" s="33"/>
      <c r="AEQ41" s="33"/>
      <c r="AER41" s="33"/>
      <c r="AES41" s="33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3"/>
      <c r="AFE41" s="33"/>
      <c r="AFF41" s="33"/>
      <c r="AFG41" s="33"/>
      <c r="AFH41" s="33"/>
      <c r="AFI41" s="33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3"/>
      <c r="AFU41" s="33"/>
      <c r="AFV41" s="33"/>
      <c r="AFW41" s="33"/>
      <c r="AFX41" s="33"/>
      <c r="AFY41" s="33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3"/>
      <c r="AGK41" s="33"/>
      <c r="AGL41" s="33"/>
      <c r="AGM41" s="33"/>
      <c r="AGN41" s="33"/>
      <c r="AGO41" s="33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3"/>
      <c r="AHA41" s="33"/>
      <c r="AHB41" s="33"/>
      <c r="AHC41" s="33"/>
      <c r="AHD41" s="33"/>
      <c r="AHE41" s="33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3"/>
      <c r="AHQ41" s="33"/>
      <c r="AHR41" s="33"/>
      <c r="AHS41" s="33"/>
      <c r="AHT41" s="33"/>
      <c r="AHU41" s="33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3"/>
      <c r="AIG41" s="33"/>
      <c r="AIH41" s="33"/>
      <c r="AII41" s="33"/>
      <c r="AIJ41" s="33"/>
      <c r="AIK41" s="33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3"/>
      <c r="AIW41" s="33"/>
      <c r="AIX41" s="33"/>
      <c r="AIY41" s="33"/>
      <c r="AIZ41" s="33"/>
      <c r="AJA41" s="33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3"/>
      <c r="AJM41" s="33"/>
      <c r="AJN41" s="33"/>
      <c r="AJO41" s="33"/>
      <c r="AJP41" s="33"/>
      <c r="AJQ41" s="33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3"/>
      <c r="AKC41" s="33"/>
      <c r="AKD41" s="33"/>
      <c r="AKE41" s="33"/>
      <c r="AKF41" s="33"/>
      <c r="AKG41" s="33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3"/>
      <c r="AKS41" s="33"/>
      <c r="AKT41" s="33"/>
      <c r="AKU41" s="33"/>
      <c r="AKV41" s="33"/>
      <c r="AKW41" s="33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3"/>
      <c r="ALI41" s="33"/>
      <c r="ALJ41" s="33"/>
      <c r="ALK41" s="33"/>
      <c r="ALL41" s="33"/>
      <c r="ALM41" s="33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3"/>
      <c r="ALY41" s="33"/>
      <c r="ALZ41" s="33"/>
      <c r="AMA41" s="33"/>
      <c r="AMB41" s="33"/>
      <c r="AMC41" s="33"/>
      <c r="AMD41" s="33"/>
      <c r="AME41" s="33"/>
      <c r="AMF41" s="33"/>
      <c r="AMG41" s="33"/>
      <c r="AMH41" s="33"/>
      <c r="AMI41" s="33"/>
      <c r="AMJ41" s="33"/>
    </row>
    <row r="42" spans="1:1024" ht="18.600000000000001" customHeight="1">
      <c r="A42" s="87" t="s">
        <v>106</v>
      </c>
      <c r="B42" s="88"/>
      <c r="C42" s="88"/>
      <c r="D42" s="88"/>
      <c r="E42" s="88"/>
      <c r="F42" s="88"/>
      <c r="G42" s="88"/>
      <c r="H42" s="89"/>
      <c r="I42" s="89"/>
      <c r="J42" s="89"/>
      <c r="K42" s="90">
        <f t="shared" si="0"/>
        <v>0</v>
      </c>
      <c r="L42" s="91"/>
      <c r="M42" s="91"/>
      <c r="N42" s="91"/>
      <c r="O42" s="91"/>
      <c r="P42" s="92">
        <f t="shared" si="1"/>
        <v>0</v>
      </c>
      <c r="Q42" s="93" t="str">
        <f t="shared" si="2"/>
        <v>Elève-38</v>
      </c>
      <c r="R42" s="94" t="str">
        <f t="shared" si="4"/>
        <v/>
      </c>
      <c r="S42" s="91"/>
      <c r="T42" s="91"/>
      <c r="U42" s="103"/>
      <c r="V42" s="104"/>
      <c r="W42" s="105"/>
      <c r="X42" s="99"/>
      <c r="Y42" s="100"/>
      <c r="Z42" s="101"/>
      <c r="AA42" s="95"/>
      <c r="AB42" s="95"/>
      <c r="AC42" s="96"/>
      <c r="AD42" s="99"/>
      <c r="AE42" s="100"/>
      <c r="AF42" s="98"/>
      <c r="AG42" s="99"/>
      <c r="AH42" s="95"/>
      <c r="AI42" s="95"/>
      <c r="AJ42" s="100"/>
      <c r="AK42" s="102" t="str">
        <f t="shared" si="3"/>
        <v>Elève-38</v>
      </c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</row>
    <row r="43" spans="1:1024" ht="18.600000000000001" customHeight="1">
      <c r="A43" s="87" t="s">
        <v>107</v>
      </c>
      <c r="B43" s="88"/>
      <c r="C43" s="88"/>
      <c r="D43" s="88"/>
      <c r="E43" s="88"/>
      <c r="F43" s="88"/>
      <c r="G43" s="88"/>
      <c r="H43" s="89"/>
      <c r="I43" s="89"/>
      <c r="J43" s="89"/>
      <c r="K43" s="90">
        <f t="shared" si="0"/>
        <v>0</v>
      </c>
      <c r="L43" s="91"/>
      <c r="M43" s="91"/>
      <c r="N43" s="91"/>
      <c r="O43" s="91"/>
      <c r="P43" s="92">
        <f t="shared" si="1"/>
        <v>0</v>
      </c>
      <c r="Q43" s="93" t="str">
        <f t="shared" si="2"/>
        <v>Elève-39</v>
      </c>
      <c r="R43" s="94" t="str">
        <f t="shared" si="4"/>
        <v/>
      </c>
      <c r="S43" s="91"/>
      <c r="T43" s="91"/>
      <c r="U43" s="103"/>
      <c r="V43" s="104"/>
      <c r="W43" s="105"/>
      <c r="X43" s="99"/>
      <c r="Y43" s="100"/>
      <c r="Z43" s="101"/>
      <c r="AA43" s="95"/>
      <c r="AB43" s="95"/>
      <c r="AC43" s="96"/>
      <c r="AD43" s="99"/>
      <c r="AE43" s="100"/>
      <c r="AF43" s="98"/>
      <c r="AG43" s="99"/>
      <c r="AH43" s="95"/>
      <c r="AI43" s="95"/>
      <c r="AJ43" s="100"/>
      <c r="AK43" s="102" t="str">
        <f t="shared" si="3"/>
        <v>Elève-39</v>
      </c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</row>
    <row r="44" spans="1:1024" ht="18.600000000000001" customHeight="1">
      <c r="A44" s="87" t="s">
        <v>108</v>
      </c>
      <c r="B44" s="88"/>
      <c r="C44" s="88"/>
      <c r="D44" s="88"/>
      <c r="E44" s="88"/>
      <c r="F44" s="88"/>
      <c r="G44" s="88"/>
      <c r="H44" s="89"/>
      <c r="I44" s="89"/>
      <c r="J44" s="89"/>
      <c r="K44" s="90">
        <f t="shared" si="0"/>
        <v>0</v>
      </c>
      <c r="L44" s="91"/>
      <c r="M44" s="91"/>
      <c r="N44" s="91"/>
      <c r="O44" s="91"/>
      <c r="P44" s="92">
        <f t="shared" si="1"/>
        <v>0</v>
      </c>
      <c r="Q44" s="93" t="str">
        <f t="shared" si="2"/>
        <v>Elève-40</v>
      </c>
      <c r="R44" s="94" t="str">
        <f t="shared" si="4"/>
        <v/>
      </c>
      <c r="S44" s="91"/>
      <c r="T44" s="91"/>
      <c r="U44" s="103"/>
      <c r="V44" s="104"/>
      <c r="W44" s="105"/>
      <c r="X44" s="99"/>
      <c r="Y44" s="100"/>
      <c r="Z44" s="101"/>
      <c r="AA44" s="95"/>
      <c r="AB44" s="95"/>
      <c r="AC44" s="96"/>
      <c r="AD44" s="99"/>
      <c r="AE44" s="100"/>
      <c r="AF44" s="98"/>
      <c r="AG44" s="99"/>
      <c r="AH44" s="95"/>
      <c r="AI44" s="95"/>
      <c r="AJ44" s="100"/>
      <c r="AK44" s="102" t="str">
        <f t="shared" si="3"/>
        <v>Elève-40</v>
      </c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</row>
    <row r="45" spans="1:1024" ht="18.600000000000001" customHeight="1">
      <c r="A45" s="87" t="s">
        <v>109</v>
      </c>
      <c r="B45" s="88"/>
      <c r="C45" s="88"/>
      <c r="D45" s="88"/>
      <c r="E45" s="88"/>
      <c r="F45" s="88"/>
      <c r="G45" s="88"/>
      <c r="H45" s="89"/>
      <c r="I45" s="89"/>
      <c r="J45" s="89"/>
      <c r="K45" s="90">
        <f t="shared" si="0"/>
        <v>0</v>
      </c>
      <c r="L45" s="91"/>
      <c r="M45" s="91"/>
      <c r="N45" s="91"/>
      <c r="O45" s="91"/>
      <c r="P45" s="92">
        <f t="shared" si="1"/>
        <v>0</v>
      </c>
      <c r="Q45" s="93" t="str">
        <f t="shared" si="2"/>
        <v>Elève-41</v>
      </c>
      <c r="R45" s="94" t="str">
        <f t="shared" si="4"/>
        <v/>
      </c>
      <c r="S45" s="91"/>
      <c r="T45" s="91"/>
      <c r="U45" s="103"/>
      <c r="V45" s="104"/>
      <c r="W45" s="105"/>
      <c r="X45" s="99"/>
      <c r="Y45" s="100"/>
      <c r="Z45" s="101"/>
      <c r="AA45" s="95"/>
      <c r="AB45" s="95"/>
      <c r="AC45" s="96"/>
      <c r="AD45" s="99"/>
      <c r="AE45" s="100"/>
      <c r="AF45" s="98"/>
      <c r="AG45" s="99"/>
      <c r="AH45" s="95"/>
      <c r="AI45" s="95"/>
      <c r="AJ45" s="100"/>
      <c r="AK45" s="102" t="str">
        <f t="shared" si="3"/>
        <v>Elève-41</v>
      </c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  <c r="AEH45" s="33"/>
      <c r="AEI45" s="33"/>
      <c r="AEJ45" s="33"/>
      <c r="AEK45" s="33"/>
      <c r="AEL45" s="33"/>
      <c r="AEM45" s="33"/>
      <c r="AEN45" s="33"/>
      <c r="AEO45" s="33"/>
      <c r="AEP45" s="33"/>
      <c r="AEQ45" s="33"/>
      <c r="AER45" s="33"/>
      <c r="AES45" s="33"/>
      <c r="AET45" s="33"/>
      <c r="AEU45" s="33"/>
      <c r="AEV45" s="33"/>
      <c r="AEW45" s="33"/>
      <c r="AEX45" s="33"/>
      <c r="AEY45" s="33"/>
      <c r="AEZ45" s="33"/>
      <c r="AFA45" s="33"/>
      <c r="AFB45" s="33"/>
      <c r="AFC45" s="33"/>
      <c r="AFD45" s="33"/>
      <c r="AFE45" s="33"/>
      <c r="AFF45" s="33"/>
      <c r="AFG45" s="33"/>
      <c r="AFH45" s="33"/>
      <c r="AFI45" s="33"/>
      <c r="AFJ45" s="33"/>
      <c r="AFK45" s="33"/>
      <c r="AFL45" s="33"/>
      <c r="AFM45" s="33"/>
      <c r="AFN45" s="33"/>
      <c r="AFO45" s="33"/>
      <c r="AFP45" s="33"/>
      <c r="AFQ45" s="33"/>
      <c r="AFR45" s="33"/>
      <c r="AFS45" s="33"/>
      <c r="AFT45" s="33"/>
      <c r="AFU45" s="33"/>
      <c r="AFV45" s="33"/>
      <c r="AFW45" s="33"/>
      <c r="AFX45" s="33"/>
      <c r="AFY45" s="33"/>
      <c r="AFZ45" s="33"/>
      <c r="AGA45" s="33"/>
      <c r="AGB45" s="33"/>
      <c r="AGC45" s="33"/>
      <c r="AGD45" s="33"/>
      <c r="AGE45" s="33"/>
      <c r="AGF45" s="33"/>
      <c r="AGG45" s="33"/>
      <c r="AGH45" s="33"/>
      <c r="AGI45" s="33"/>
      <c r="AGJ45" s="33"/>
      <c r="AGK45" s="33"/>
      <c r="AGL45" s="33"/>
      <c r="AGM45" s="33"/>
      <c r="AGN45" s="33"/>
      <c r="AGO45" s="33"/>
      <c r="AGP45" s="33"/>
      <c r="AGQ45" s="33"/>
      <c r="AGR45" s="33"/>
      <c r="AGS45" s="33"/>
      <c r="AGT45" s="33"/>
      <c r="AGU45" s="33"/>
      <c r="AGV45" s="33"/>
      <c r="AGW45" s="33"/>
      <c r="AGX45" s="33"/>
      <c r="AGY45" s="33"/>
      <c r="AGZ45" s="33"/>
      <c r="AHA45" s="33"/>
      <c r="AHB45" s="33"/>
      <c r="AHC45" s="33"/>
      <c r="AHD45" s="33"/>
      <c r="AHE45" s="33"/>
      <c r="AHF45" s="33"/>
      <c r="AHG45" s="33"/>
      <c r="AHH45" s="33"/>
      <c r="AHI45" s="33"/>
      <c r="AHJ45" s="33"/>
      <c r="AHK45" s="33"/>
      <c r="AHL45" s="33"/>
      <c r="AHM45" s="33"/>
      <c r="AHN45" s="33"/>
      <c r="AHO45" s="33"/>
      <c r="AHP45" s="33"/>
      <c r="AHQ45" s="33"/>
      <c r="AHR45" s="33"/>
      <c r="AHS45" s="33"/>
      <c r="AHT45" s="33"/>
      <c r="AHU45" s="33"/>
      <c r="AHV45" s="33"/>
      <c r="AHW45" s="33"/>
      <c r="AHX45" s="33"/>
      <c r="AHY45" s="33"/>
      <c r="AHZ45" s="33"/>
      <c r="AIA45" s="33"/>
      <c r="AIB45" s="33"/>
      <c r="AIC45" s="33"/>
      <c r="AID45" s="33"/>
      <c r="AIE45" s="33"/>
      <c r="AIF45" s="33"/>
      <c r="AIG45" s="33"/>
      <c r="AIH45" s="33"/>
      <c r="AII45" s="33"/>
      <c r="AIJ45" s="33"/>
      <c r="AIK45" s="33"/>
      <c r="AIL45" s="33"/>
      <c r="AIM45" s="33"/>
      <c r="AIN45" s="33"/>
      <c r="AIO45" s="33"/>
      <c r="AIP45" s="33"/>
      <c r="AIQ45" s="33"/>
      <c r="AIR45" s="33"/>
      <c r="AIS45" s="33"/>
      <c r="AIT45" s="33"/>
      <c r="AIU45" s="33"/>
      <c r="AIV45" s="33"/>
      <c r="AIW45" s="33"/>
      <c r="AIX45" s="33"/>
      <c r="AIY45" s="33"/>
      <c r="AIZ45" s="33"/>
      <c r="AJA45" s="33"/>
      <c r="AJB45" s="33"/>
      <c r="AJC45" s="33"/>
      <c r="AJD45" s="33"/>
      <c r="AJE45" s="33"/>
      <c r="AJF45" s="33"/>
      <c r="AJG45" s="33"/>
      <c r="AJH45" s="33"/>
      <c r="AJI45" s="33"/>
      <c r="AJJ45" s="33"/>
      <c r="AJK45" s="33"/>
      <c r="AJL45" s="33"/>
      <c r="AJM45" s="33"/>
      <c r="AJN45" s="33"/>
      <c r="AJO45" s="33"/>
      <c r="AJP45" s="33"/>
      <c r="AJQ45" s="33"/>
      <c r="AJR45" s="33"/>
      <c r="AJS45" s="33"/>
      <c r="AJT45" s="33"/>
      <c r="AJU45" s="33"/>
      <c r="AJV45" s="33"/>
      <c r="AJW45" s="33"/>
      <c r="AJX45" s="33"/>
      <c r="AJY45" s="33"/>
      <c r="AJZ45" s="33"/>
      <c r="AKA45" s="33"/>
      <c r="AKB45" s="33"/>
      <c r="AKC45" s="33"/>
      <c r="AKD45" s="33"/>
      <c r="AKE45" s="33"/>
      <c r="AKF45" s="33"/>
      <c r="AKG45" s="33"/>
      <c r="AKH45" s="33"/>
      <c r="AKI45" s="33"/>
      <c r="AKJ45" s="33"/>
      <c r="AKK45" s="33"/>
      <c r="AKL45" s="33"/>
      <c r="AKM45" s="33"/>
      <c r="AKN45" s="33"/>
      <c r="AKO45" s="33"/>
      <c r="AKP45" s="33"/>
      <c r="AKQ45" s="33"/>
      <c r="AKR45" s="33"/>
      <c r="AKS45" s="33"/>
      <c r="AKT45" s="33"/>
      <c r="AKU45" s="33"/>
      <c r="AKV45" s="33"/>
      <c r="AKW45" s="33"/>
      <c r="AKX45" s="33"/>
      <c r="AKY45" s="33"/>
      <c r="AKZ45" s="33"/>
      <c r="ALA45" s="33"/>
      <c r="ALB45" s="33"/>
      <c r="ALC45" s="33"/>
      <c r="ALD45" s="33"/>
      <c r="ALE45" s="33"/>
      <c r="ALF45" s="33"/>
      <c r="ALG45" s="33"/>
      <c r="ALH45" s="33"/>
      <c r="ALI45" s="33"/>
      <c r="ALJ45" s="33"/>
      <c r="ALK45" s="33"/>
      <c r="ALL45" s="33"/>
      <c r="ALM45" s="33"/>
      <c r="ALN45" s="33"/>
      <c r="ALO45" s="33"/>
      <c r="ALP45" s="33"/>
      <c r="ALQ45" s="33"/>
      <c r="ALR45" s="33"/>
      <c r="ALS45" s="33"/>
      <c r="ALT45" s="33"/>
      <c r="ALU45" s="33"/>
      <c r="ALV45" s="33"/>
      <c r="ALW45" s="33"/>
      <c r="ALX45" s="33"/>
      <c r="ALY45" s="33"/>
      <c r="ALZ45" s="33"/>
      <c r="AMA45" s="33"/>
      <c r="AMB45" s="33"/>
      <c r="AMC45" s="33"/>
      <c r="AMD45" s="33"/>
      <c r="AME45" s="33"/>
      <c r="AMF45" s="33"/>
      <c r="AMG45" s="33"/>
      <c r="AMH45" s="33"/>
      <c r="AMI45" s="33"/>
      <c r="AMJ45" s="33"/>
    </row>
    <row r="46" spans="1:1024" ht="18.600000000000001" customHeight="1">
      <c r="A46" s="87" t="s">
        <v>110</v>
      </c>
      <c r="B46" s="88"/>
      <c r="C46" s="88"/>
      <c r="D46" s="88"/>
      <c r="E46" s="88"/>
      <c r="F46" s="88"/>
      <c r="G46" s="88"/>
      <c r="H46" s="89"/>
      <c r="I46" s="89"/>
      <c r="J46" s="89"/>
      <c r="K46" s="90">
        <f t="shared" si="0"/>
        <v>0</v>
      </c>
      <c r="L46" s="91"/>
      <c r="M46" s="91"/>
      <c r="N46" s="91"/>
      <c r="O46" s="91"/>
      <c r="P46" s="92">
        <f t="shared" si="1"/>
        <v>0</v>
      </c>
      <c r="Q46" s="93" t="str">
        <f t="shared" si="2"/>
        <v>Elève-42</v>
      </c>
      <c r="R46" s="94" t="str">
        <f t="shared" si="4"/>
        <v/>
      </c>
      <c r="S46" s="91"/>
      <c r="T46" s="91"/>
      <c r="U46" s="103"/>
      <c r="V46" s="104"/>
      <c r="W46" s="105"/>
      <c r="X46" s="99"/>
      <c r="Y46" s="100"/>
      <c r="Z46" s="101"/>
      <c r="AA46" s="95"/>
      <c r="AB46" s="95"/>
      <c r="AC46" s="96"/>
      <c r="AD46" s="99"/>
      <c r="AE46" s="100"/>
      <c r="AF46" s="98"/>
      <c r="AG46" s="99"/>
      <c r="AH46" s="95"/>
      <c r="AI46" s="95"/>
      <c r="AJ46" s="100"/>
      <c r="AK46" s="102" t="str">
        <f t="shared" si="3"/>
        <v>Elève-42</v>
      </c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  <c r="AEH46" s="33"/>
      <c r="AEI46" s="33"/>
      <c r="AEJ46" s="33"/>
      <c r="AEK46" s="33"/>
      <c r="AEL46" s="33"/>
      <c r="AEM46" s="33"/>
      <c r="AEN46" s="33"/>
      <c r="AEO46" s="33"/>
      <c r="AEP46" s="33"/>
      <c r="AEQ46" s="33"/>
      <c r="AER46" s="33"/>
      <c r="AES46" s="33"/>
      <c r="AET46" s="33"/>
      <c r="AEU46" s="33"/>
      <c r="AEV46" s="33"/>
      <c r="AEW46" s="33"/>
      <c r="AEX46" s="33"/>
      <c r="AEY46" s="33"/>
      <c r="AEZ46" s="33"/>
      <c r="AFA46" s="33"/>
      <c r="AFB46" s="33"/>
      <c r="AFC46" s="33"/>
      <c r="AFD46" s="33"/>
      <c r="AFE46" s="33"/>
      <c r="AFF46" s="33"/>
      <c r="AFG46" s="33"/>
      <c r="AFH46" s="33"/>
      <c r="AFI46" s="33"/>
      <c r="AFJ46" s="33"/>
      <c r="AFK46" s="33"/>
      <c r="AFL46" s="33"/>
      <c r="AFM46" s="33"/>
      <c r="AFN46" s="33"/>
      <c r="AFO46" s="33"/>
      <c r="AFP46" s="33"/>
      <c r="AFQ46" s="33"/>
      <c r="AFR46" s="33"/>
      <c r="AFS46" s="33"/>
      <c r="AFT46" s="33"/>
      <c r="AFU46" s="33"/>
      <c r="AFV46" s="33"/>
      <c r="AFW46" s="33"/>
      <c r="AFX46" s="33"/>
      <c r="AFY46" s="33"/>
      <c r="AFZ46" s="33"/>
      <c r="AGA46" s="33"/>
      <c r="AGB46" s="33"/>
      <c r="AGC46" s="33"/>
      <c r="AGD46" s="33"/>
      <c r="AGE46" s="33"/>
      <c r="AGF46" s="33"/>
      <c r="AGG46" s="33"/>
      <c r="AGH46" s="33"/>
      <c r="AGI46" s="33"/>
      <c r="AGJ46" s="33"/>
      <c r="AGK46" s="33"/>
      <c r="AGL46" s="33"/>
      <c r="AGM46" s="33"/>
      <c r="AGN46" s="33"/>
      <c r="AGO46" s="33"/>
      <c r="AGP46" s="33"/>
      <c r="AGQ46" s="33"/>
      <c r="AGR46" s="33"/>
      <c r="AGS46" s="33"/>
      <c r="AGT46" s="33"/>
      <c r="AGU46" s="33"/>
      <c r="AGV46" s="33"/>
      <c r="AGW46" s="33"/>
      <c r="AGX46" s="33"/>
      <c r="AGY46" s="33"/>
      <c r="AGZ46" s="33"/>
      <c r="AHA46" s="33"/>
      <c r="AHB46" s="33"/>
      <c r="AHC46" s="33"/>
      <c r="AHD46" s="33"/>
      <c r="AHE46" s="33"/>
      <c r="AHF46" s="33"/>
      <c r="AHG46" s="33"/>
      <c r="AHH46" s="33"/>
      <c r="AHI46" s="33"/>
      <c r="AHJ46" s="33"/>
      <c r="AHK46" s="33"/>
      <c r="AHL46" s="33"/>
      <c r="AHM46" s="33"/>
      <c r="AHN46" s="33"/>
      <c r="AHO46" s="33"/>
      <c r="AHP46" s="33"/>
      <c r="AHQ46" s="33"/>
      <c r="AHR46" s="33"/>
      <c r="AHS46" s="33"/>
      <c r="AHT46" s="33"/>
      <c r="AHU46" s="33"/>
      <c r="AHV46" s="33"/>
      <c r="AHW46" s="33"/>
      <c r="AHX46" s="33"/>
      <c r="AHY46" s="33"/>
      <c r="AHZ46" s="33"/>
      <c r="AIA46" s="33"/>
      <c r="AIB46" s="33"/>
      <c r="AIC46" s="33"/>
      <c r="AID46" s="33"/>
      <c r="AIE46" s="33"/>
      <c r="AIF46" s="33"/>
      <c r="AIG46" s="33"/>
      <c r="AIH46" s="33"/>
      <c r="AII46" s="33"/>
      <c r="AIJ46" s="33"/>
      <c r="AIK46" s="33"/>
      <c r="AIL46" s="33"/>
      <c r="AIM46" s="33"/>
      <c r="AIN46" s="33"/>
      <c r="AIO46" s="33"/>
      <c r="AIP46" s="33"/>
      <c r="AIQ46" s="33"/>
      <c r="AIR46" s="33"/>
      <c r="AIS46" s="33"/>
      <c r="AIT46" s="33"/>
      <c r="AIU46" s="33"/>
      <c r="AIV46" s="33"/>
      <c r="AIW46" s="33"/>
      <c r="AIX46" s="33"/>
      <c r="AIY46" s="33"/>
      <c r="AIZ46" s="33"/>
      <c r="AJA46" s="33"/>
      <c r="AJB46" s="33"/>
      <c r="AJC46" s="33"/>
      <c r="AJD46" s="33"/>
      <c r="AJE46" s="33"/>
      <c r="AJF46" s="33"/>
      <c r="AJG46" s="33"/>
      <c r="AJH46" s="33"/>
      <c r="AJI46" s="33"/>
      <c r="AJJ46" s="33"/>
      <c r="AJK46" s="33"/>
      <c r="AJL46" s="33"/>
      <c r="AJM46" s="33"/>
      <c r="AJN46" s="33"/>
      <c r="AJO46" s="33"/>
      <c r="AJP46" s="33"/>
      <c r="AJQ46" s="33"/>
      <c r="AJR46" s="33"/>
      <c r="AJS46" s="33"/>
      <c r="AJT46" s="33"/>
      <c r="AJU46" s="33"/>
      <c r="AJV46" s="33"/>
      <c r="AJW46" s="33"/>
      <c r="AJX46" s="33"/>
      <c r="AJY46" s="33"/>
      <c r="AJZ46" s="33"/>
      <c r="AKA46" s="33"/>
      <c r="AKB46" s="33"/>
      <c r="AKC46" s="33"/>
      <c r="AKD46" s="33"/>
      <c r="AKE46" s="33"/>
      <c r="AKF46" s="33"/>
      <c r="AKG46" s="33"/>
      <c r="AKH46" s="33"/>
      <c r="AKI46" s="33"/>
      <c r="AKJ46" s="33"/>
      <c r="AKK46" s="33"/>
      <c r="AKL46" s="33"/>
      <c r="AKM46" s="33"/>
      <c r="AKN46" s="33"/>
      <c r="AKO46" s="33"/>
      <c r="AKP46" s="33"/>
      <c r="AKQ46" s="33"/>
      <c r="AKR46" s="33"/>
      <c r="AKS46" s="33"/>
      <c r="AKT46" s="33"/>
      <c r="AKU46" s="33"/>
      <c r="AKV46" s="33"/>
      <c r="AKW46" s="33"/>
      <c r="AKX46" s="33"/>
      <c r="AKY46" s="33"/>
      <c r="AKZ46" s="33"/>
      <c r="ALA46" s="33"/>
      <c r="ALB46" s="33"/>
      <c r="ALC46" s="33"/>
      <c r="ALD46" s="33"/>
      <c r="ALE46" s="33"/>
      <c r="ALF46" s="33"/>
      <c r="ALG46" s="33"/>
      <c r="ALH46" s="33"/>
      <c r="ALI46" s="33"/>
      <c r="ALJ46" s="33"/>
      <c r="ALK46" s="33"/>
      <c r="ALL46" s="33"/>
      <c r="ALM46" s="33"/>
      <c r="ALN46" s="33"/>
      <c r="ALO46" s="33"/>
      <c r="ALP46" s="33"/>
      <c r="ALQ46" s="33"/>
      <c r="ALR46" s="33"/>
      <c r="ALS46" s="33"/>
      <c r="ALT46" s="33"/>
      <c r="ALU46" s="33"/>
      <c r="ALV46" s="33"/>
      <c r="ALW46" s="33"/>
      <c r="ALX46" s="33"/>
      <c r="ALY46" s="33"/>
      <c r="ALZ46" s="33"/>
      <c r="AMA46" s="33"/>
      <c r="AMB46" s="33"/>
      <c r="AMC46" s="33"/>
      <c r="AMD46" s="33"/>
      <c r="AME46" s="33"/>
      <c r="AMF46" s="33"/>
      <c r="AMG46" s="33"/>
      <c r="AMH46" s="33"/>
      <c r="AMI46" s="33"/>
      <c r="AMJ46" s="33"/>
    </row>
    <row r="47" spans="1:1024" ht="18.600000000000001" customHeight="1">
      <c r="A47" s="87" t="s">
        <v>111</v>
      </c>
      <c r="B47" s="88"/>
      <c r="C47" s="88"/>
      <c r="D47" s="88"/>
      <c r="E47" s="88"/>
      <c r="F47" s="88"/>
      <c r="G47" s="88"/>
      <c r="H47" s="89"/>
      <c r="I47" s="89"/>
      <c r="J47" s="89"/>
      <c r="K47" s="90">
        <f t="shared" si="0"/>
        <v>0</v>
      </c>
      <c r="L47" s="91"/>
      <c r="M47" s="91"/>
      <c r="N47" s="91"/>
      <c r="O47" s="91"/>
      <c r="P47" s="92">
        <f t="shared" si="1"/>
        <v>0</v>
      </c>
      <c r="Q47" s="93" t="str">
        <f t="shared" si="2"/>
        <v>Elève-43</v>
      </c>
      <c r="R47" s="94" t="str">
        <f t="shared" si="4"/>
        <v/>
      </c>
      <c r="S47" s="91"/>
      <c r="T47" s="91"/>
      <c r="U47" s="103"/>
      <c r="V47" s="104"/>
      <c r="W47" s="105"/>
      <c r="X47" s="99"/>
      <c r="Y47" s="100"/>
      <c r="Z47" s="101"/>
      <c r="AA47" s="95"/>
      <c r="AB47" s="95"/>
      <c r="AC47" s="96"/>
      <c r="AD47" s="99"/>
      <c r="AE47" s="100"/>
      <c r="AF47" s="98"/>
      <c r="AG47" s="99"/>
      <c r="AH47" s="95"/>
      <c r="AI47" s="95"/>
      <c r="AJ47" s="100"/>
      <c r="AK47" s="102" t="str">
        <f t="shared" si="3"/>
        <v>Elève-43</v>
      </c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  <c r="AEH47" s="33"/>
      <c r="AEI47" s="33"/>
      <c r="AEJ47" s="33"/>
      <c r="AEK47" s="33"/>
      <c r="AEL47" s="33"/>
      <c r="AEM47" s="33"/>
      <c r="AEN47" s="33"/>
      <c r="AEO47" s="33"/>
      <c r="AEP47" s="33"/>
      <c r="AEQ47" s="33"/>
      <c r="AER47" s="33"/>
      <c r="AES47" s="33"/>
      <c r="AET47" s="33"/>
      <c r="AEU47" s="33"/>
      <c r="AEV47" s="33"/>
      <c r="AEW47" s="33"/>
      <c r="AEX47" s="33"/>
      <c r="AEY47" s="33"/>
      <c r="AEZ47" s="33"/>
      <c r="AFA47" s="33"/>
      <c r="AFB47" s="33"/>
      <c r="AFC47" s="33"/>
      <c r="AFD47" s="33"/>
      <c r="AFE47" s="33"/>
      <c r="AFF47" s="33"/>
      <c r="AFG47" s="33"/>
      <c r="AFH47" s="33"/>
      <c r="AFI47" s="33"/>
      <c r="AFJ47" s="33"/>
      <c r="AFK47" s="33"/>
      <c r="AFL47" s="33"/>
      <c r="AFM47" s="33"/>
      <c r="AFN47" s="33"/>
      <c r="AFO47" s="33"/>
      <c r="AFP47" s="33"/>
      <c r="AFQ47" s="33"/>
      <c r="AFR47" s="33"/>
      <c r="AFS47" s="33"/>
      <c r="AFT47" s="33"/>
      <c r="AFU47" s="33"/>
      <c r="AFV47" s="33"/>
      <c r="AFW47" s="33"/>
      <c r="AFX47" s="33"/>
      <c r="AFY47" s="33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3"/>
      <c r="AGK47" s="33"/>
      <c r="AGL47" s="33"/>
      <c r="AGM47" s="33"/>
      <c r="AGN47" s="33"/>
      <c r="AGO47" s="33"/>
      <c r="AGP47" s="33"/>
      <c r="AGQ47" s="33"/>
      <c r="AGR47" s="33"/>
      <c r="AGS47" s="33"/>
      <c r="AGT47" s="33"/>
      <c r="AGU47" s="33"/>
      <c r="AGV47" s="33"/>
      <c r="AGW47" s="33"/>
      <c r="AGX47" s="33"/>
      <c r="AGY47" s="33"/>
      <c r="AGZ47" s="33"/>
      <c r="AHA47" s="33"/>
      <c r="AHB47" s="33"/>
      <c r="AHC47" s="33"/>
      <c r="AHD47" s="33"/>
      <c r="AHE47" s="33"/>
      <c r="AHF47" s="33"/>
      <c r="AHG47" s="33"/>
      <c r="AHH47" s="33"/>
      <c r="AHI47" s="33"/>
      <c r="AHJ47" s="33"/>
      <c r="AHK47" s="33"/>
      <c r="AHL47" s="33"/>
      <c r="AHM47" s="33"/>
      <c r="AHN47" s="33"/>
      <c r="AHO47" s="33"/>
      <c r="AHP47" s="33"/>
      <c r="AHQ47" s="33"/>
      <c r="AHR47" s="33"/>
      <c r="AHS47" s="33"/>
      <c r="AHT47" s="33"/>
      <c r="AHU47" s="33"/>
      <c r="AHV47" s="33"/>
      <c r="AHW47" s="33"/>
      <c r="AHX47" s="33"/>
      <c r="AHY47" s="33"/>
      <c r="AHZ47" s="33"/>
      <c r="AIA47" s="33"/>
      <c r="AIB47" s="33"/>
      <c r="AIC47" s="33"/>
      <c r="AID47" s="33"/>
      <c r="AIE47" s="33"/>
      <c r="AIF47" s="33"/>
      <c r="AIG47" s="33"/>
      <c r="AIH47" s="33"/>
      <c r="AII47" s="33"/>
      <c r="AIJ47" s="33"/>
      <c r="AIK47" s="33"/>
      <c r="AIL47" s="33"/>
      <c r="AIM47" s="33"/>
      <c r="AIN47" s="33"/>
      <c r="AIO47" s="33"/>
      <c r="AIP47" s="33"/>
      <c r="AIQ47" s="33"/>
      <c r="AIR47" s="33"/>
      <c r="AIS47" s="33"/>
      <c r="AIT47" s="33"/>
      <c r="AIU47" s="33"/>
      <c r="AIV47" s="33"/>
      <c r="AIW47" s="33"/>
      <c r="AIX47" s="33"/>
      <c r="AIY47" s="33"/>
      <c r="AIZ47" s="33"/>
      <c r="AJA47" s="33"/>
      <c r="AJB47" s="33"/>
      <c r="AJC47" s="33"/>
      <c r="AJD47" s="33"/>
      <c r="AJE47" s="33"/>
      <c r="AJF47" s="33"/>
      <c r="AJG47" s="33"/>
      <c r="AJH47" s="33"/>
      <c r="AJI47" s="33"/>
      <c r="AJJ47" s="33"/>
      <c r="AJK47" s="33"/>
      <c r="AJL47" s="33"/>
      <c r="AJM47" s="33"/>
      <c r="AJN47" s="33"/>
      <c r="AJO47" s="33"/>
      <c r="AJP47" s="33"/>
      <c r="AJQ47" s="33"/>
      <c r="AJR47" s="33"/>
      <c r="AJS47" s="33"/>
      <c r="AJT47" s="33"/>
      <c r="AJU47" s="33"/>
      <c r="AJV47" s="33"/>
      <c r="AJW47" s="33"/>
      <c r="AJX47" s="33"/>
      <c r="AJY47" s="33"/>
      <c r="AJZ47" s="33"/>
      <c r="AKA47" s="33"/>
      <c r="AKB47" s="33"/>
      <c r="AKC47" s="33"/>
      <c r="AKD47" s="33"/>
      <c r="AKE47" s="33"/>
      <c r="AKF47" s="33"/>
      <c r="AKG47" s="33"/>
      <c r="AKH47" s="33"/>
      <c r="AKI47" s="33"/>
      <c r="AKJ47" s="33"/>
      <c r="AKK47" s="33"/>
      <c r="AKL47" s="33"/>
      <c r="AKM47" s="33"/>
      <c r="AKN47" s="33"/>
      <c r="AKO47" s="33"/>
      <c r="AKP47" s="33"/>
      <c r="AKQ47" s="33"/>
      <c r="AKR47" s="33"/>
      <c r="AKS47" s="33"/>
      <c r="AKT47" s="33"/>
      <c r="AKU47" s="33"/>
      <c r="AKV47" s="33"/>
      <c r="AKW47" s="33"/>
      <c r="AKX47" s="33"/>
      <c r="AKY47" s="33"/>
      <c r="AKZ47" s="33"/>
      <c r="ALA47" s="33"/>
      <c r="ALB47" s="33"/>
      <c r="ALC47" s="33"/>
      <c r="ALD47" s="33"/>
      <c r="ALE47" s="33"/>
      <c r="ALF47" s="33"/>
      <c r="ALG47" s="33"/>
      <c r="ALH47" s="33"/>
      <c r="ALI47" s="33"/>
      <c r="ALJ47" s="33"/>
      <c r="ALK47" s="33"/>
      <c r="ALL47" s="33"/>
      <c r="ALM47" s="33"/>
      <c r="ALN47" s="33"/>
      <c r="ALO47" s="33"/>
      <c r="ALP47" s="33"/>
      <c r="ALQ47" s="33"/>
      <c r="ALR47" s="33"/>
      <c r="ALS47" s="33"/>
      <c r="ALT47" s="33"/>
      <c r="ALU47" s="33"/>
      <c r="ALV47" s="33"/>
      <c r="ALW47" s="33"/>
      <c r="ALX47" s="33"/>
      <c r="ALY47" s="33"/>
      <c r="ALZ47" s="33"/>
      <c r="AMA47" s="33"/>
      <c r="AMB47" s="33"/>
      <c r="AMC47" s="33"/>
      <c r="AMD47" s="33"/>
      <c r="AME47" s="33"/>
      <c r="AMF47" s="33"/>
      <c r="AMG47" s="33"/>
      <c r="AMH47" s="33"/>
      <c r="AMI47" s="33"/>
      <c r="AMJ47" s="33"/>
    </row>
    <row r="48" spans="1:1024" ht="18.600000000000001" customHeight="1">
      <c r="A48" s="87" t="s">
        <v>112</v>
      </c>
      <c r="B48" s="88"/>
      <c r="C48" s="88"/>
      <c r="D48" s="88"/>
      <c r="E48" s="88"/>
      <c r="F48" s="88"/>
      <c r="G48" s="88"/>
      <c r="H48" s="89"/>
      <c r="I48" s="89"/>
      <c r="J48" s="89"/>
      <c r="K48" s="90">
        <f t="shared" si="0"/>
        <v>0</v>
      </c>
      <c r="L48" s="91"/>
      <c r="M48" s="91"/>
      <c r="N48" s="91"/>
      <c r="O48" s="91"/>
      <c r="P48" s="92">
        <f t="shared" si="1"/>
        <v>0</v>
      </c>
      <c r="Q48" s="93" t="str">
        <f t="shared" si="2"/>
        <v>Elève-44</v>
      </c>
      <c r="R48" s="94" t="str">
        <f t="shared" si="4"/>
        <v/>
      </c>
      <c r="S48" s="91"/>
      <c r="T48" s="91"/>
      <c r="U48" s="103"/>
      <c r="V48" s="104"/>
      <c r="W48" s="105"/>
      <c r="X48" s="99"/>
      <c r="Y48" s="100"/>
      <c r="Z48" s="101"/>
      <c r="AA48" s="95"/>
      <c r="AB48" s="95"/>
      <c r="AC48" s="96"/>
      <c r="AD48" s="99"/>
      <c r="AE48" s="100"/>
      <c r="AF48" s="98"/>
      <c r="AG48" s="99"/>
      <c r="AH48" s="95"/>
      <c r="AI48" s="95"/>
      <c r="AJ48" s="100"/>
      <c r="AK48" s="102" t="str">
        <f t="shared" si="3"/>
        <v>Elève-44</v>
      </c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</row>
    <row r="49" spans="1:1024" ht="18.600000000000001" customHeight="1">
      <c r="A49" s="87" t="s">
        <v>113</v>
      </c>
      <c r="B49" s="88"/>
      <c r="C49" s="88"/>
      <c r="D49" s="88"/>
      <c r="E49" s="88"/>
      <c r="F49" s="88"/>
      <c r="G49" s="88"/>
      <c r="H49" s="89"/>
      <c r="I49" s="89"/>
      <c r="J49" s="89"/>
      <c r="K49" s="90">
        <f t="shared" si="0"/>
        <v>0</v>
      </c>
      <c r="L49" s="91"/>
      <c r="M49" s="91"/>
      <c r="N49" s="91"/>
      <c r="O49" s="91"/>
      <c r="P49" s="92">
        <f t="shared" si="1"/>
        <v>0</v>
      </c>
      <c r="Q49" s="93" t="str">
        <f t="shared" si="2"/>
        <v>Elève-45</v>
      </c>
      <c r="R49" s="94" t="str">
        <f t="shared" si="4"/>
        <v/>
      </c>
      <c r="S49" s="91"/>
      <c r="T49" s="91"/>
      <c r="U49" s="103"/>
      <c r="V49" s="104"/>
      <c r="W49" s="105"/>
      <c r="X49" s="99"/>
      <c r="Y49" s="100"/>
      <c r="Z49" s="101"/>
      <c r="AA49" s="95"/>
      <c r="AB49" s="95"/>
      <c r="AC49" s="96"/>
      <c r="AD49" s="99"/>
      <c r="AE49" s="100"/>
      <c r="AF49" s="98"/>
      <c r="AG49" s="99"/>
      <c r="AH49" s="95"/>
      <c r="AI49" s="95"/>
      <c r="AJ49" s="100"/>
      <c r="AK49" s="102" t="str">
        <f t="shared" si="3"/>
        <v>Elève-45</v>
      </c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  <c r="AEH49" s="33"/>
      <c r="AEI49" s="33"/>
      <c r="AEJ49" s="33"/>
      <c r="AEK49" s="33"/>
      <c r="AEL49" s="33"/>
      <c r="AEM49" s="33"/>
      <c r="AEN49" s="33"/>
      <c r="AEO49" s="33"/>
      <c r="AEP49" s="33"/>
      <c r="AEQ49" s="33"/>
      <c r="AER49" s="33"/>
      <c r="AES49" s="33"/>
      <c r="AET49" s="33"/>
      <c r="AEU49" s="33"/>
      <c r="AEV49" s="33"/>
      <c r="AEW49" s="33"/>
      <c r="AEX49" s="33"/>
      <c r="AEY49" s="33"/>
      <c r="AEZ49" s="33"/>
      <c r="AFA49" s="33"/>
      <c r="AFB49" s="33"/>
      <c r="AFC49" s="33"/>
      <c r="AFD49" s="33"/>
      <c r="AFE49" s="33"/>
      <c r="AFF49" s="33"/>
      <c r="AFG49" s="33"/>
      <c r="AFH49" s="33"/>
      <c r="AFI49" s="33"/>
      <c r="AFJ49" s="33"/>
      <c r="AFK49" s="33"/>
      <c r="AFL49" s="33"/>
      <c r="AFM49" s="33"/>
      <c r="AFN49" s="33"/>
      <c r="AFO49" s="33"/>
      <c r="AFP49" s="33"/>
      <c r="AFQ49" s="33"/>
      <c r="AFR49" s="33"/>
      <c r="AFS49" s="33"/>
      <c r="AFT49" s="33"/>
      <c r="AFU49" s="33"/>
      <c r="AFV49" s="33"/>
      <c r="AFW49" s="33"/>
      <c r="AFX49" s="33"/>
      <c r="AFY49" s="33"/>
      <c r="AFZ49" s="33"/>
      <c r="AGA49" s="33"/>
      <c r="AGB49" s="33"/>
      <c r="AGC49" s="33"/>
      <c r="AGD49" s="33"/>
      <c r="AGE49" s="33"/>
      <c r="AGF49" s="33"/>
      <c r="AGG49" s="33"/>
      <c r="AGH49" s="33"/>
      <c r="AGI49" s="33"/>
      <c r="AGJ49" s="33"/>
      <c r="AGK49" s="33"/>
      <c r="AGL49" s="33"/>
      <c r="AGM49" s="33"/>
      <c r="AGN49" s="33"/>
      <c r="AGO49" s="33"/>
      <c r="AGP49" s="33"/>
      <c r="AGQ49" s="33"/>
      <c r="AGR49" s="33"/>
      <c r="AGS49" s="33"/>
      <c r="AGT49" s="33"/>
      <c r="AGU49" s="33"/>
      <c r="AGV49" s="33"/>
      <c r="AGW49" s="33"/>
      <c r="AGX49" s="33"/>
      <c r="AGY49" s="33"/>
      <c r="AGZ49" s="33"/>
      <c r="AHA49" s="33"/>
      <c r="AHB49" s="33"/>
      <c r="AHC49" s="33"/>
      <c r="AHD49" s="33"/>
      <c r="AHE49" s="33"/>
      <c r="AHF49" s="33"/>
      <c r="AHG49" s="33"/>
      <c r="AHH49" s="33"/>
      <c r="AHI49" s="33"/>
      <c r="AHJ49" s="33"/>
      <c r="AHK49" s="33"/>
      <c r="AHL49" s="33"/>
      <c r="AHM49" s="33"/>
      <c r="AHN49" s="33"/>
      <c r="AHO49" s="33"/>
      <c r="AHP49" s="33"/>
      <c r="AHQ49" s="33"/>
      <c r="AHR49" s="33"/>
      <c r="AHS49" s="33"/>
      <c r="AHT49" s="33"/>
      <c r="AHU49" s="33"/>
      <c r="AHV49" s="33"/>
      <c r="AHW49" s="33"/>
      <c r="AHX49" s="33"/>
      <c r="AHY49" s="33"/>
      <c r="AHZ49" s="33"/>
      <c r="AIA49" s="33"/>
      <c r="AIB49" s="33"/>
      <c r="AIC49" s="33"/>
      <c r="AID49" s="33"/>
      <c r="AIE49" s="33"/>
      <c r="AIF49" s="33"/>
      <c r="AIG49" s="33"/>
      <c r="AIH49" s="33"/>
      <c r="AII49" s="33"/>
      <c r="AIJ49" s="33"/>
      <c r="AIK49" s="33"/>
      <c r="AIL49" s="33"/>
      <c r="AIM49" s="33"/>
      <c r="AIN49" s="33"/>
      <c r="AIO49" s="33"/>
      <c r="AIP49" s="33"/>
      <c r="AIQ49" s="33"/>
      <c r="AIR49" s="33"/>
      <c r="AIS49" s="33"/>
      <c r="AIT49" s="33"/>
      <c r="AIU49" s="33"/>
      <c r="AIV49" s="33"/>
      <c r="AIW49" s="33"/>
      <c r="AIX49" s="33"/>
      <c r="AIY49" s="33"/>
      <c r="AIZ49" s="33"/>
      <c r="AJA49" s="33"/>
      <c r="AJB49" s="33"/>
      <c r="AJC49" s="33"/>
      <c r="AJD49" s="33"/>
      <c r="AJE49" s="33"/>
      <c r="AJF49" s="33"/>
      <c r="AJG49" s="33"/>
      <c r="AJH49" s="33"/>
      <c r="AJI49" s="33"/>
      <c r="AJJ49" s="33"/>
      <c r="AJK49" s="33"/>
      <c r="AJL49" s="33"/>
      <c r="AJM49" s="33"/>
      <c r="AJN49" s="33"/>
      <c r="AJO49" s="33"/>
      <c r="AJP49" s="33"/>
      <c r="AJQ49" s="33"/>
      <c r="AJR49" s="33"/>
      <c r="AJS49" s="33"/>
      <c r="AJT49" s="33"/>
      <c r="AJU49" s="33"/>
      <c r="AJV49" s="33"/>
      <c r="AJW49" s="33"/>
      <c r="AJX49" s="33"/>
      <c r="AJY49" s="33"/>
      <c r="AJZ49" s="33"/>
      <c r="AKA49" s="33"/>
      <c r="AKB49" s="33"/>
      <c r="AKC49" s="33"/>
      <c r="AKD49" s="33"/>
      <c r="AKE49" s="33"/>
      <c r="AKF49" s="33"/>
      <c r="AKG49" s="33"/>
      <c r="AKH49" s="33"/>
      <c r="AKI49" s="33"/>
      <c r="AKJ49" s="33"/>
      <c r="AKK49" s="33"/>
      <c r="AKL49" s="33"/>
      <c r="AKM49" s="33"/>
      <c r="AKN49" s="33"/>
      <c r="AKO49" s="33"/>
      <c r="AKP49" s="33"/>
      <c r="AKQ49" s="33"/>
      <c r="AKR49" s="33"/>
      <c r="AKS49" s="33"/>
      <c r="AKT49" s="33"/>
      <c r="AKU49" s="33"/>
      <c r="AKV49" s="33"/>
      <c r="AKW49" s="33"/>
      <c r="AKX49" s="33"/>
      <c r="AKY49" s="33"/>
      <c r="AKZ49" s="33"/>
      <c r="ALA49" s="33"/>
      <c r="ALB49" s="33"/>
      <c r="ALC49" s="33"/>
      <c r="ALD49" s="33"/>
      <c r="ALE49" s="33"/>
      <c r="ALF49" s="33"/>
      <c r="ALG49" s="33"/>
      <c r="ALH49" s="33"/>
      <c r="ALI49" s="33"/>
      <c r="ALJ49" s="33"/>
      <c r="ALK49" s="33"/>
      <c r="ALL49" s="33"/>
      <c r="ALM49" s="33"/>
      <c r="ALN49" s="33"/>
      <c r="ALO49" s="33"/>
      <c r="ALP49" s="33"/>
      <c r="ALQ49" s="33"/>
      <c r="ALR49" s="33"/>
      <c r="ALS49" s="33"/>
      <c r="ALT49" s="33"/>
      <c r="ALU49" s="33"/>
      <c r="ALV49" s="33"/>
      <c r="ALW49" s="33"/>
      <c r="ALX49" s="33"/>
      <c r="ALY49" s="33"/>
      <c r="ALZ49" s="33"/>
      <c r="AMA49" s="33"/>
      <c r="AMB49" s="33"/>
      <c r="AMC49" s="33"/>
      <c r="AMD49" s="33"/>
      <c r="AME49" s="33"/>
      <c r="AMF49" s="33"/>
      <c r="AMG49" s="33"/>
      <c r="AMH49" s="33"/>
      <c r="AMI49" s="33"/>
      <c r="AMJ49" s="33"/>
    </row>
    <row r="50" spans="1:1024" ht="15.75" customHeight="1">
      <c r="A50" s="37"/>
      <c r="B50" s="130"/>
      <c r="C50" s="130"/>
      <c r="D50" s="130"/>
      <c r="E50" s="130"/>
      <c r="F50" s="130"/>
      <c r="G50" s="130"/>
      <c r="H50" s="37"/>
      <c r="I50" s="37"/>
      <c r="J50" s="37"/>
      <c r="K50" s="131"/>
      <c r="L50" s="39"/>
      <c r="M50" s="39"/>
      <c r="N50" s="39"/>
      <c r="O50" s="39"/>
      <c r="P50" s="37"/>
      <c r="Q50" s="41"/>
      <c r="R50" s="41"/>
      <c r="S50" s="37"/>
      <c r="T50" s="37"/>
      <c r="U50" s="37"/>
      <c r="V50" s="37"/>
      <c r="W50" s="37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  <c r="AEH50" s="33"/>
      <c r="AEI50" s="33"/>
      <c r="AEJ50" s="33"/>
      <c r="AEK50" s="33"/>
      <c r="AEL50" s="33"/>
      <c r="AEM50" s="33"/>
      <c r="AEN50" s="33"/>
      <c r="AEO50" s="33"/>
      <c r="AEP50" s="33"/>
      <c r="AEQ50" s="33"/>
      <c r="AER50" s="33"/>
      <c r="AES50" s="33"/>
      <c r="AET50" s="33"/>
      <c r="AEU50" s="33"/>
      <c r="AEV50" s="33"/>
      <c r="AEW50" s="33"/>
      <c r="AEX50" s="33"/>
      <c r="AEY50" s="33"/>
      <c r="AEZ50" s="33"/>
      <c r="AFA50" s="33"/>
      <c r="AFB50" s="33"/>
      <c r="AFC50" s="33"/>
      <c r="AFD50" s="33"/>
      <c r="AFE50" s="33"/>
      <c r="AFF50" s="33"/>
      <c r="AFG50" s="33"/>
      <c r="AFH50" s="33"/>
      <c r="AFI50" s="33"/>
      <c r="AFJ50" s="33"/>
      <c r="AFK50" s="33"/>
      <c r="AFL50" s="33"/>
      <c r="AFM50" s="33"/>
      <c r="AFN50" s="33"/>
      <c r="AFO50" s="33"/>
      <c r="AFP50" s="33"/>
      <c r="AFQ50" s="33"/>
      <c r="AFR50" s="33"/>
      <c r="AFS50" s="33"/>
      <c r="AFT50" s="33"/>
      <c r="AFU50" s="33"/>
      <c r="AFV50" s="33"/>
      <c r="AFW50" s="33"/>
      <c r="AFX50" s="33"/>
      <c r="AFY50" s="33"/>
      <c r="AFZ50" s="33"/>
      <c r="AGA50" s="33"/>
      <c r="AGB50" s="33"/>
      <c r="AGC50" s="33"/>
      <c r="AGD50" s="33"/>
      <c r="AGE50" s="33"/>
      <c r="AGF50" s="33"/>
      <c r="AGG50" s="33"/>
      <c r="AGH50" s="33"/>
      <c r="AGI50" s="33"/>
      <c r="AGJ50" s="33"/>
      <c r="AGK50" s="33"/>
      <c r="AGL50" s="33"/>
      <c r="AGM50" s="33"/>
      <c r="AGN50" s="33"/>
      <c r="AGO50" s="33"/>
      <c r="AGP50" s="33"/>
      <c r="AGQ50" s="33"/>
      <c r="AGR50" s="33"/>
      <c r="AGS50" s="33"/>
      <c r="AGT50" s="33"/>
      <c r="AGU50" s="33"/>
      <c r="AGV50" s="33"/>
      <c r="AGW50" s="33"/>
      <c r="AGX50" s="33"/>
      <c r="AGY50" s="33"/>
      <c r="AGZ50" s="33"/>
      <c r="AHA50" s="33"/>
      <c r="AHB50" s="33"/>
      <c r="AHC50" s="33"/>
      <c r="AHD50" s="33"/>
      <c r="AHE50" s="33"/>
      <c r="AHF50" s="33"/>
      <c r="AHG50" s="33"/>
      <c r="AHH50" s="33"/>
      <c r="AHI50" s="33"/>
      <c r="AHJ50" s="33"/>
      <c r="AHK50" s="33"/>
      <c r="AHL50" s="33"/>
      <c r="AHM50" s="33"/>
      <c r="AHN50" s="33"/>
      <c r="AHO50" s="33"/>
      <c r="AHP50" s="33"/>
      <c r="AHQ50" s="33"/>
      <c r="AHR50" s="33"/>
      <c r="AHS50" s="33"/>
      <c r="AHT50" s="33"/>
      <c r="AHU50" s="33"/>
      <c r="AHV50" s="33"/>
      <c r="AHW50" s="33"/>
      <c r="AHX50" s="33"/>
      <c r="AHY50" s="33"/>
      <c r="AHZ50" s="33"/>
      <c r="AIA50" s="33"/>
      <c r="AIB50" s="33"/>
      <c r="AIC50" s="33"/>
      <c r="AID50" s="33"/>
      <c r="AIE50" s="33"/>
      <c r="AIF50" s="33"/>
      <c r="AIG50" s="33"/>
      <c r="AIH50" s="33"/>
      <c r="AII50" s="33"/>
      <c r="AIJ50" s="33"/>
      <c r="AIK50" s="33"/>
      <c r="AIL50" s="33"/>
      <c r="AIM50" s="33"/>
      <c r="AIN50" s="33"/>
      <c r="AIO50" s="33"/>
      <c r="AIP50" s="33"/>
      <c r="AIQ50" s="33"/>
      <c r="AIR50" s="33"/>
      <c r="AIS50" s="33"/>
      <c r="AIT50" s="33"/>
      <c r="AIU50" s="33"/>
      <c r="AIV50" s="33"/>
      <c r="AIW50" s="33"/>
      <c r="AIX50" s="33"/>
      <c r="AIY50" s="33"/>
      <c r="AIZ50" s="33"/>
      <c r="AJA50" s="33"/>
      <c r="AJB50" s="33"/>
      <c r="AJC50" s="33"/>
      <c r="AJD50" s="33"/>
      <c r="AJE50" s="33"/>
      <c r="AJF50" s="33"/>
      <c r="AJG50" s="33"/>
      <c r="AJH50" s="33"/>
      <c r="AJI50" s="33"/>
      <c r="AJJ50" s="33"/>
      <c r="AJK50" s="33"/>
      <c r="AJL50" s="33"/>
      <c r="AJM50" s="33"/>
      <c r="AJN50" s="33"/>
      <c r="AJO50" s="33"/>
      <c r="AJP50" s="33"/>
      <c r="AJQ50" s="33"/>
      <c r="AJR50" s="33"/>
      <c r="AJS50" s="33"/>
      <c r="AJT50" s="33"/>
      <c r="AJU50" s="33"/>
      <c r="AJV50" s="33"/>
      <c r="AJW50" s="33"/>
      <c r="AJX50" s="33"/>
      <c r="AJY50" s="33"/>
      <c r="AJZ50" s="33"/>
      <c r="AKA50" s="33"/>
      <c r="AKB50" s="33"/>
      <c r="AKC50" s="33"/>
      <c r="AKD50" s="33"/>
      <c r="AKE50" s="33"/>
      <c r="AKF50" s="33"/>
      <c r="AKG50" s="33"/>
      <c r="AKH50" s="33"/>
      <c r="AKI50" s="33"/>
      <c r="AKJ50" s="33"/>
      <c r="AKK50" s="33"/>
      <c r="AKL50" s="33"/>
      <c r="AKM50" s="33"/>
      <c r="AKN50" s="33"/>
      <c r="AKO50" s="33"/>
      <c r="AKP50" s="33"/>
      <c r="AKQ50" s="33"/>
      <c r="AKR50" s="33"/>
      <c r="AKS50" s="33"/>
      <c r="AKT50" s="33"/>
      <c r="AKU50" s="33"/>
      <c r="AKV50" s="33"/>
      <c r="AKW50" s="33"/>
      <c r="AKX50" s="33"/>
      <c r="AKY50" s="33"/>
      <c r="AKZ50" s="33"/>
      <c r="ALA50" s="33"/>
      <c r="ALB50" s="33"/>
      <c r="ALC50" s="33"/>
      <c r="ALD50" s="33"/>
      <c r="ALE50" s="33"/>
      <c r="ALF50" s="33"/>
      <c r="ALG50" s="33"/>
      <c r="ALH50" s="33"/>
      <c r="ALI50" s="33"/>
      <c r="ALJ50" s="33"/>
      <c r="ALK50" s="33"/>
      <c r="ALL50" s="33"/>
      <c r="ALM50" s="33"/>
      <c r="ALN50" s="33"/>
      <c r="ALO50" s="33"/>
      <c r="ALP50" s="33"/>
      <c r="ALQ50" s="33"/>
      <c r="ALR50" s="33"/>
      <c r="ALS50" s="33"/>
      <c r="ALT50" s="33"/>
      <c r="ALU50" s="33"/>
      <c r="ALV50" s="33"/>
      <c r="ALW50" s="33"/>
      <c r="ALX50" s="33"/>
      <c r="ALY50" s="33"/>
      <c r="ALZ50" s="33"/>
      <c r="AMA50" s="33"/>
      <c r="AMB50" s="33"/>
      <c r="AMC50" s="33"/>
      <c r="AMD50" s="33"/>
      <c r="AME50" s="33"/>
      <c r="AMF50" s="33"/>
      <c r="AMG50" s="33"/>
      <c r="AMH50" s="33"/>
      <c r="AMI50" s="33"/>
      <c r="AMJ50" s="33"/>
    </row>
    <row r="51" spans="1:1024" ht="15.75" customHeight="1">
      <c r="A51" s="37"/>
      <c r="B51" s="130"/>
      <c r="C51" s="130"/>
      <c r="D51" s="130"/>
      <c r="E51" s="130"/>
      <c r="F51" s="130"/>
      <c r="G51" s="130"/>
      <c r="H51" s="37"/>
      <c r="I51" s="37"/>
      <c r="J51" s="37"/>
      <c r="K51" s="131"/>
      <c r="L51" s="39"/>
      <c r="M51" s="39"/>
      <c r="N51" s="39"/>
      <c r="O51" s="39"/>
      <c r="P51" s="37"/>
      <c r="Q51" s="41"/>
      <c r="R51" s="41"/>
      <c r="S51" s="37"/>
      <c r="T51" s="37"/>
      <c r="U51" s="37"/>
      <c r="V51" s="37"/>
      <c r="W51" s="37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  <c r="AEH51" s="33"/>
      <c r="AEI51" s="33"/>
      <c r="AEJ51" s="33"/>
      <c r="AEK51" s="33"/>
      <c r="AEL51" s="33"/>
      <c r="AEM51" s="33"/>
      <c r="AEN51" s="33"/>
      <c r="AEO51" s="33"/>
      <c r="AEP51" s="33"/>
      <c r="AEQ51" s="33"/>
      <c r="AER51" s="33"/>
      <c r="AES51" s="33"/>
      <c r="AET51" s="33"/>
      <c r="AEU51" s="33"/>
      <c r="AEV51" s="33"/>
      <c r="AEW51" s="33"/>
      <c r="AEX51" s="33"/>
      <c r="AEY51" s="33"/>
      <c r="AEZ51" s="33"/>
      <c r="AFA51" s="33"/>
      <c r="AFB51" s="33"/>
      <c r="AFC51" s="33"/>
      <c r="AFD51" s="33"/>
      <c r="AFE51" s="33"/>
      <c r="AFF51" s="33"/>
      <c r="AFG51" s="33"/>
      <c r="AFH51" s="33"/>
      <c r="AFI51" s="33"/>
      <c r="AFJ51" s="33"/>
      <c r="AFK51" s="33"/>
      <c r="AFL51" s="33"/>
      <c r="AFM51" s="33"/>
      <c r="AFN51" s="33"/>
      <c r="AFO51" s="33"/>
      <c r="AFP51" s="33"/>
      <c r="AFQ51" s="33"/>
      <c r="AFR51" s="33"/>
      <c r="AFS51" s="33"/>
      <c r="AFT51" s="33"/>
      <c r="AFU51" s="33"/>
      <c r="AFV51" s="33"/>
      <c r="AFW51" s="33"/>
      <c r="AFX51" s="33"/>
      <c r="AFY51" s="33"/>
      <c r="AFZ51" s="33"/>
      <c r="AGA51" s="33"/>
      <c r="AGB51" s="33"/>
      <c r="AGC51" s="33"/>
      <c r="AGD51" s="33"/>
      <c r="AGE51" s="33"/>
      <c r="AGF51" s="33"/>
      <c r="AGG51" s="33"/>
      <c r="AGH51" s="33"/>
      <c r="AGI51" s="33"/>
      <c r="AGJ51" s="33"/>
      <c r="AGK51" s="33"/>
      <c r="AGL51" s="33"/>
      <c r="AGM51" s="33"/>
      <c r="AGN51" s="33"/>
      <c r="AGO51" s="33"/>
      <c r="AGP51" s="33"/>
      <c r="AGQ51" s="33"/>
      <c r="AGR51" s="33"/>
      <c r="AGS51" s="33"/>
      <c r="AGT51" s="33"/>
      <c r="AGU51" s="33"/>
      <c r="AGV51" s="33"/>
      <c r="AGW51" s="33"/>
      <c r="AGX51" s="33"/>
      <c r="AGY51" s="33"/>
      <c r="AGZ51" s="33"/>
      <c r="AHA51" s="33"/>
      <c r="AHB51" s="33"/>
      <c r="AHC51" s="33"/>
      <c r="AHD51" s="33"/>
      <c r="AHE51" s="33"/>
      <c r="AHF51" s="33"/>
      <c r="AHG51" s="33"/>
      <c r="AHH51" s="33"/>
      <c r="AHI51" s="33"/>
      <c r="AHJ51" s="33"/>
      <c r="AHK51" s="33"/>
      <c r="AHL51" s="33"/>
      <c r="AHM51" s="33"/>
      <c r="AHN51" s="33"/>
      <c r="AHO51" s="33"/>
      <c r="AHP51" s="33"/>
      <c r="AHQ51" s="33"/>
      <c r="AHR51" s="33"/>
      <c r="AHS51" s="33"/>
      <c r="AHT51" s="33"/>
      <c r="AHU51" s="33"/>
      <c r="AHV51" s="33"/>
      <c r="AHW51" s="33"/>
      <c r="AHX51" s="33"/>
      <c r="AHY51" s="33"/>
      <c r="AHZ51" s="33"/>
      <c r="AIA51" s="33"/>
      <c r="AIB51" s="33"/>
      <c r="AIC51" s="33"/>
      <c r="AID51" s="33"/>
      <c r="AIE51" s="33"/>
      <c r="AIF51" s="33"/>
      <c r="AIG51" s="33"/>
      <c r="AIH51" s="33"/>
      <c r="AII51" s="33"/>
      <c r="AIJ51" s="33"/>
      <c r="AIK51" s="33"/>
      <c r="AIL51" s="33"/>
      <c r="AIM51" s="33"/>
      <c r="AIN51" s="33"/>
      <c r="AIO51" s="33"/>
      <c r="AIP51" s="33"/>
      <c r="AIQ51" s="33"/>
      <c r="AIR51" s="33"/>
      <c r="AIS51" s="33"/>
      <c r="AIT51" s="33"/>
      <c r="AIU51" s="33"/>
      <c r="AIV51" s="33"/>
      <c r="AIW51" s="33"/>
      <c r="AIX51" s="33"/>
      <c r="AIY51" s="33"/>
      <c r="AIZ51" s="33"/>
      <c r="AJA51" s="33"/>
      <c r="AJB51" s="33"/>
      <c r="AJC51" s="33"/>
      <c r="AJD51" s="33"/>
      <c r="AJE51" s="33"/>
      <c r="AJF51" s="33"/>
      <c r="AJG51" s="33"/>
      <c r="AJH51" s="33"/>
      <c r="AJI51" s="33"/>
      <c r="AJJ51" s="33"/>
      <c r="AJK51" s="33"/>
      <c r="AJL51" s="33"/>
      <c r="AJM51" s="33"/>
      <c r="AJN51" s="33"/>
      <c r="AJO51" s="33"/>
      <c r="AJP51" s="33"/>
      <c r="AJQ51" s="33"/>
      <c r="AJR51" s="33"/>
      <c r="AJS51" s="33"/>
      <c r="AJT51" s="33"/>
      <c r="AJU51" s="33"/>
      <c r="AJV51" s="33"/>
      <c r="AJW51" s="33"/>
      <c r="AJX51" s="33"/>
      <c r="AJY51" s="33"/>
      <c r="AJZ51" s="33"/>
      <c r="AKA51" s="33"/>
      <c r="AKB51" s="33"/>
      <c r="AKC51" s="33"/>
      <c r="AKD51" s="33"/>
      <c r="AKE51" s="33"/>
      <c r="AKF51" s="33"/>
      <c r="AKG51" s="33"/>
      <c r="AKH51" s="33"/>
      <c r="AKI51" s="33"/>
      <c r="AKJ51" s="33"/>
      <c r="AKK51" s="33"/>
      <c r="AKL51" s="33"/>
      <c r="AKM51" s="33"/>
      <c r="AKN51" s="33"/>
      <c r="AKO51" s="33"/>
      <c r="AKP51" s="33"/>
      <c r="AKQ51" s="33"/>
      <c r="AKR51" s="33"/>
      <c r="AKS51" s="33"/>
      <c r="AKT51" s="33"/>
      <c r="AKU51" s="33"/>
      <c r="AKV51" s="33"/>
      <c r="AKW51" s="33"/>
      <c r="AKX51" s="33"/>
      <c r="AKY51" s="33"/>
      <c r="AKZ51" s="33"/>
      <c r="ALA51" s="33"/>
      <c r="ALB51" s="33"/>
      <c r="ALC51" s="33"/>
      <c r="ALD51" s="33"/>
      <c r="ALE51" s="33"/>
      <c r="ALF51" s="33"/>
      <c r="ALG51" s="33"/>
      <c r="ALH51" s="33"/>
      <c r="ALI51" s="33"/>
      <c r="ALJ51" s="33"/>
      <c r="ALK51" s="33"/>
      <c r="ALL51" s="33"/>
      <c r="ALM51" s="33"/>
      <c r="ALN51" s="33"/>
      <c r="ALO51" s="33"/>
      <c r="ALP51" s="33"/>
      <c r="ALQ51" s="33"/>
      <c r="ALR51" s="33"/>
      <c r="ALS51" s="33"/>
      <c r="ALT51" s="33"/>
      <c r="ALU51" s="33"/>
      <c r="ALV51" s="33"/>
      <c r="ALW51" s="33"/>
      <c r="ALX51" s="33"/>
      <c r="ALY51" s="33"/>
      <c r="ALZ51" s="33"/>
      <c r="AMA51" s="33"/>
      <c r="AMB51" s="33"/>
      <c r="AMC51" s="33"/>
      <c r="AMD51" s="33"/>
      <c r="AME51" s="33"/>
      <c r="AMF51" s="33"/>
      <c r="AMG51" s="33"/>
      <c r="AMH51" s="33"/>
      <c r="AMI51" s="33"/>
      <c r="AMJ51" s="33"/>
    </row>
    <row r="52" spans="1:1024" ht="15.75" customHeight="1">
      <c r="A52" s="37"/>
      <c r="B52" s="130"/>
      <c r="C52" s="130"/>
      <c r="D52" s="130"/>
      <c r="E52" s="130"/>
      <c r="F52" s="130"/>
      <c r="G52" s="130"/>
      <c r="H52" s="37"/>
      <c r="I52" s="37"/>
      <c r="J52" s="37"/>
      <c r="K52" s="131"/>
      <c r="L52" s="39"/>
      <c r="M52" s="39"/>
      <c r="N52" s="39"/>
      <c r="O52" s="39"/>
      <c r="P52" s="37"/>
      <c r="Q52" s="41"/>
      <c r="R52" s="41"/>
      <c r="S52" s="37"/>
      <c r="T52" s="37"/>
      <c r="U52" s="37"/>
      <c r="V52" s="37"/>
      <c r="W52" s="37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  <c r="AEH52" s="33"/>
      <c r="AEI52" s="33"/>
      <c r="AEJ52" s="33"/>
      <c r="AEK52" s="33"/>
      <c r="AEL52" s="33"/>
      <c r="AEM52" s="33"/>
      <c r="AEN52" s="33"/>
      <c r="AEO52" s="33"/>
      <c r="AEP52" s="33"/>
      <c r="AEQ52" s="33"/>
      <c r="AER52" s="33"/>
      <c r="AES52" s="33"/>
      <c r="AET52" s="33"/>
      <c r="AEU52" s="33"/>
      <c r="AEV52" s="33"/>
      <c r="AEW52" s="33"/>
      <c r="AEX52" s="33"/>
      <c r="AEY52" s="33"/>
      <c r="AEZ52" s="33"/>
      <c r="AFA52" s="33"/>
      <c r="AFB52" s="33"/>
      <c r="AFC52" s="33"/>
      <c r="AFD52" s="33"/>
      <c r="AFE52" s="33"/>
      <c r="AFF52" s="33"/>
      <c r="AFG52" s="33"/>
      <c r="AFH52" s="33"/>
      <c r="AFI52" s="33"/>
      <c r="AFJ52" s="33"/>
      <c r="AFK52" s="33"/>
      <c r="AFL52" s="33"/>
      <c r="AFM52" s="33"/>
      <c r="AFN52" s="33"/>
      <c r="AFO52" s="33"/>
      <c r="AFP52" s="33"/>
      <c r="AFQ52" s="33"/>
      <c r="AFR52" s="33"/>
      <c r="AFS52" s="33"/>
      <c r="AFT52" s="33"/>
      <c r="AFU52" s="33"/>
      <c r="AFV52" s="33"/>
      <c r="AFW52" s="33"/>
      <c r="AFX52" s="33"/>
      <c r="AFY52" s="33"/>
      <c r="AFZ52" s="33"/>
      <c r="AGA52" s="33"/>
      <c r="AGB52" s="33"/>
      <c r="AGC52" s="33"/>
      <c r="AGD52" s="33"/>
      <c r="AGE52" s="33"/>
      <c r="AGF52" s="33"/>
      <c r="AGG52" s="33"/>
      <c r="AGH52" s="33"/>
      <c r="AGI52" s="33"/>
      <c r="AGJ52" s="33"/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/>
      <c r="AGV52" s="33"/>
      <c r="AGW52" s="33"/>
      <c r="AGX52" s="33"/>
      <c r="AGY52" s="33"/>
      <c r="AGZ52" s="33"/>
      <c r="AHA52" s="33"/>
      <c r="AHB52" s="33"/>
      <c r="AHC52" s="33"/>
      <c r="AHD52" s="33"/>
      <c r="AHE52" s="33"/>
      <c r="AHF52" s="33"/>
      <c r="AHG52" s="33"/>
      <c r="AHH52" s="33"/>
      <c r="AHI52" s="33"/>
      <c r="AHJ52" s="33"/>
      <c r="AHK52" s="33"/>
      <c r="AHL52" s="33"/>
      <c r="AHM52" s="33"/>
      <c r="AHN52" s="33"/>
      <c r="AHO52" s="33"/>
      <c r="AHP52" s="33"/>
      <c r="AHQ52" s="33"/>
      <c r="AHR52" s="33"/>
      <c r="AHS52" s="33"/>
      <c r="AHT52" s="33"/>
      <c r="AHU52" s="33"/>
      <c r="AHV52" s="33"/>
      <c r="AHW52" s="33"/>
      <c r="AHX52" s="33"/>
      <c r="AHY52" s="33"/>
      <c r="AHZ52" s="33"/>
      <c r="AIA52" s="33"/>
      <c r="AIB52" s="33"/>
      <c r="AIC52" s="33"/>
      <c r="AID52" s="33"/>
      <c r="AIE52" s="33"/>
      <c r="AIF52" s="33"/>
      <c r="AIG52" s="33"/>
      <c r="AIH52" s="33"/>
      <c r="AII52" s="33"/>
      <c r="AIJ52" s="33"/>
      <c r="AIK52" s="33"/>
      <c r="AIL52" s="33"/>
      <c r="AIM52" s="33"/>
      <c r="AIN52" s="33"/>
      <c r="AIO52" s="33"/>
      <c r="AIP52" s="33"/>
      <c r="AIQ52" s="33"/>
      <c r="AIR52" s="33"/>
      <c r="AIS52" s="33"/>
      <c r="AIT52" s="33"/>
      <c r="AIU52" s="33"/>
      <c r="AIV52" s="33"/>
      <c r="AIW52" s="33"/>
      <c r="AIX52" s="33"/>
      <c r="AIY52" s="33"/>
      <c r="AIZ52" s="33"/>
      <c r="AJA52" s="33"/>
      <c r="AJB52" s="33"/>
      <c r="AJC52" s="33"/>
      <c r="AJD52" s="33"/>
      <c r="AJE52" s="33"/>
      <c r="AJF52" s="33"/>
      <c r="AJG52" s="33"/>
      <c r="AJH52" s="33"/>
      <c r="AJI52" s="33"/>
      <c r="AJJ52" s="33"/>
      <c r="AJK52" s="33"/>
      <c r="AJL52" s="33"/>
      <c r="AJM52" s="33"/>
      <c r="AJN52" s="33"/>
      <c r="AJO52" s="33"/>
      <c r="AJP52" s="33"/>
      <c r="AJQ52" s="33"/>
      <c r="AJR52" s="33"/>
      <c r="AJS52" s="33"/>
      <c r="AJT52" s="33"/>
      <c r="AJU52" s="33"/>
      <c r="AJV52" s="33"/>
      <c r="AJW52" s="33"/>
      <c r="AJX52" s="33"/>
      <c r="AJY52" s="33"/>
      <c r="AJZ52" s="33"/>
      <c r="AKA52" s="33"/>
      <c r="AKB52" s="33"/>
      <c r="AKC52" s="33"/>
      <c r="AKD52" s="33"/>
      <c r="AKE52" s="33"/>
      <c r="AKF52" s="33"/>
      <c r="AKG52" s="33"/>
      <c r="AKH52" s="33"/>
      <c r="AKI52" s="33"/>
      <c r="AKJ52" s="33"/>
      <c r="AKK52" s="33"/>
      <c r="AKL52" s="33"/>
      <c r="AKM52" s="33"/>
      <c r="AKN52" s="33"/>
      <c r="AKO52" s="33"/>
      <c r="AKP52" s="33"/>
      <c r="AKQ52" s="33"/>
      <c r="AKR52" s="33"/>
      <c r="AKS52" s="33"/>
      <c r="AKT52" s="33"/>
      <c r="AKU52" s="33"/>
      <c r="AKV52" s="33"/>
      <c r="AKW52" s="33"/>
      <c r="AKX52" s="33"/>
      <c r="AKY52" s="33"/>
      <c r="AKZ52" s="33"/>
      <c r="ALA52" s="33"/>
      <c r="ALB52" s="33"/>
      <c r="ALC52" s="33"/>
      <c r="ALD52" s="33"/>
      <c r="ALE52" s="33"/>
      <c r="ALF52" s="33"/>
      <c r="ALG52" s="33"/>
      <c r="ALH52" s="33"/>
      <c r="ALI52" s="33"/>
      <c r="ALJ52" s="33"/>
      <c r="ALK52" s="33"/>
      <c r="ALL52" s="33"/>
      <c r="ALM52" s="33"/>
      <c r="ALN52" s="33"/>
      <c r="ALO52" s="33"/>
      <c r="ALP52" s="33"/>
      <c r="ALQ52" s="33"/>
      <c r="ALR52" s="33"/>
      <c r="ALS52" s="33"/>
      <c r="ALT52" s="33"/>
      <c r="ALU52" s="33"/>
      <c r="ALV52" s="33"/>
      <c r="ALW52" s="33"/>
      <c r="ALX52" s="33"/>
      <c r="ALY52" s="33"/>
      <c r="ALZ52" s="33"/>
      <c r="AMA52" s="33"/>
      <c r="AMB52" s="33"/>
      <c r="AMC52" s="33"/>
      <c r="AMD52" s="33"/>
      <c r="AME52" s="33"/>
      <c r="AMF52" s="33"/>
      <c r="AMG52" s="33"/>
      <c r="AMH52" s="33"/>
      <c r="AMI52" s="33"/>
      <c r="AMJ52" s="33"/>
    </row>
    <row r="53" spans="1:1024" ht="15.75" customHeight="1">
      <c r="A53" s="37"/>
      <c r="B53" s="130"/>
      <c r="C53" s="130"/>
      <c r="D53" s="130"/>
      <c r="E53" s="130"/>
      <c r="F53" s="130"/>
      <c r="G53" s="130"/>
      <c r="H53" s="37"/>
      <c r="I53" s="37"/>
      <c r="J53" s="37"/>
      <c r="K53" s="131"/>
      <c r="L53" s="39"/>
      <c r="M53" s="39"/>
      <c r="N53" s="39"/>
      <c r="O53" s="39"/>
      <c r="P53" s="37"/>
      <c r="Q53" s="41"/>
      <c r="R53" s="41"/>
      <c r="S53" s="37"/>
      <c r="T53" s="37"/>
      <c r="U53" s="37"/>
      <c r="V53" s="37"/>
      <c r="W53" s="37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  <c r="AEH53" s="33"/>
      <c r="AEI53" s="33"/>
      <c r="AEJ53" s="33"/>
      <c r="AEK53" s="33"/>
      <c r="AEL53" s="33"/>
      <c r="AEM53" s="33"/>
      <c r="AEN53" s="33"/>
      <c r="AEO53" s="33"/>
      <c r="AEP53" s="33"/>
      <c r="AEQ53" s="33"/>
      <c r="AER53" s="33"/>
      <c r="AES53" s="33"/>
      <c r="AET53" s="33"/>
      <c r="AEU53" s="33"/>
      <c r="AEV53" s="33"/>
      <c r="AEW53" s="33"/>
      <c r="AEX53" s="33"/>
      <c r="AEY53" s="33"/>
      <c r="AEZ53" s="33"/>
      <c r="AFA53" s="33"/>
      <c r="AFB53" s="33"/>
      <c r="AFC53" s="33"/>
      <c r="AFD53" s="33"/>
      <c r="AFE53" s="33"/>
      <c r="AFF53" s="33"/>
      <c r="AFG53" s="33"/>
      <c r="AFH53" s="33"/>
      <c r="AFI53" s="33"/>
      <c r="AFJ53" s="33"/>
      <c r="AFK53" s="33"/>
      <c r="AFL53" s="33"/>
      <c r="AFM53" s="33"/>
      <c r="AFN53" s="33"/>
      <c r="AFO53" s="33"/>
      <c r="AFP53" s="33"/>
      <c r="AFQ53" s="33"/>
      <c r="AFR53" s="33"/>
      <c r="AFS53" s="33"/>
      <c r="AFT53" s="33"/>
      <c r="AFU53" s="33"/>
      <c r="AFV53" s="33"/>
      <c r="AFW53" s="33"/>
      <c r="AFX53" s="33"/>
      <c r="AFY53" s="33"/>
      <c r="AFZ53" s="33"/>
      <c r="AGA53" s="33"/>
      <c r="AGB53" s="33"/>
      <c r="AGC53" s="33"/>
      <c r="AGD53" s="33"/>
      <c r="AGE53" s="33"/>
      <c r="AGF53" s="33"/>
      <c r="AGG53" s="33"/>
      <c r="AGH53" s="33"/>
      <c r="AGI53" s="33"/>
      <c r="AGJ53" s="33"/>
      <c r="AGK53" s="33"/>
      <c r="AGL53" s="33"/>
      <c r="AGM53" s="33"/>
      <c r="AGN53" s="33"/>
      <c r="AGO53" s="33"/>
      <c r="AGP53" s="33"/>
      <c r="AGQ53" s="33"/>
      <c r="AGR53" s="33"/>
      <c r="AGS53" s="33"/>
      <c r="AGT53" s="33"/>
      <c r="AGU53" s="33"/>
      <c r="AGV53" s="33"/>
      <c r="AGW53" s="33"/>
      <c r="AGX53" s="33"/>
      <c r="AGY53" s="33"/>
      <c r="AGZ53" s="33"/>
      <c r="AHA53" s="33"/>
      <c r="AHB53" s="33"/>
      <c r="AHC53" s="33"/>
      <c r="AHD53" s="33"/>
      <c r="AHE53" s="33"/>
      <c r="AHF53" s="33"/>
      <c r="AHG53" s="33"/>
      <c r="AHH53" s="33"/>
      <c r="AHI53" s="33"/>
      <c r="AHJ53" s="33"/>
      <c r="AHK53" s="33"/>
      <c r="AHL53" s="33"/>
      <c r="AHM53" s="33"/>
      <c r="AHN53" s="33"/>
      <c r="AHO53" s="33"/>
      <c r="AHP53" s="33"/>
      <c r="AHQ53" s="33"/>
      <c r="AHR53" s="33"/>
      <c r="AHS53" s="33"/>
      <c r="AHT53" s="33"/>
      <c r="AHU53" s="33"/>
      <c r="AHV53" s="33"/>
      <c r="AHW53" s="33"/>
      <c r="AHX53" s="33"/>
      <c r="AHY53" s="33"/>
      <c r="AHZ53" s="33"/>
      <c r="AIA53" s="33"/>
      <c r="AIB53" s="33"/>
      <c r="AIC53" s="33"/>
      <c r="AID53" s="33"/>
      <c r="AIE53" s="33"/>
      <c r="AIF53" s="33"/>
      <c r="AIG53" s="33"/>
      <c r="AIH53" s="33"/>
      <c r="AII53" s="33"/>
      <c r="AIJ53" s="33"/>
      <c r="AIK53" s="33"/>
      <c r="AIL53" s="33"/>
      <c r="AIM53" s="33"/>
      <c r="AIN53" s="33"/>
      <c r="AIO53" s="33"/>
      <c r="AIP53" s="33"/>
      <c r="AIQ53" s="33"/>
      <c r="AIR53" s="33"/>
      <c r="AIS53" s="33"/>
      <c r="AIT53" s="33"/>
      <c r="AIU53" s="33"/>
      <c r="AIV53" s="33"/>
      <c r="AIW53" s="33"/>
      <c r="AIX53" s="33"/>
      <c r="AIY53" s="33"/>
      <c r="AIZ53" s="33"/>
      <c r="AJA53" s="33"/>
      <c r="AJB53" s="33"/>
      <c r="AJC53" s="33"/>
      <c r="AJD53" s="33"/>
      <c r="AJE53" s="33"/>
      <c r="AJF53" s="33"/>
      <c r="AJG53" s="33"/>
      <c r="AJH53" s="33"/>
      <c r="AJI53" s="33"/>
      <c r="AJJ53" s="33"/>
      <c r="AJK53" s="33"/>
      <c r="AJL53" s="33"/>
      <c r="AJM53" s="33"/>
      <c r="AJN53" s="33"/>
      <c r="AJO53" s="33"/>
      <c r="AJP53" s="33"/>
      <c r="AJQ53" s="33"/>
      <c r="AJR53" s="33"/>
      <c r="AJS53" s="33"/>
      <c r="AJT53" s="33"/>
      <c r="AJU53" s="33"/>
      <c r="AJV53" s="33"/>
      <c r="AJW53" s="33"/>
      <c r="AJX53" s="33"/>
      <c r="AJY53" s="33"/>
      <c r="AJZ53" s="33"/>
      <c r="AKA53" s="33"/>
      <c r="AKB53" s="33"/>
      <c r="AKC53" s="33"/>
      <c r="AKD53" s="33"/>
      <c r="AKE53" s="33"/>
      <c r="AKF53" s="33"/>
      <c r="AKG53" s="33"/>
      <c r="AKH53" s="33"/>
      <c r="AKI53" s="33"/>
      <c r="AKJ53" s="33"/>
      <c r="AKK53" s="33"/>
      <c r="AKL53" s="33"/>
      <c r="AKM53" s="33"/>
      <c r="AKN53" s="33"/>
      <c r="AKO53" s="33"/>
      <c r="AKP53" s="33"/>
      <c r="AKQ53" s="33"/>
      <c r="AKR53" s="33"/>
      <c r="AKS53" s="33"/>
      <c r="AKT53" s="33"/>
      <c r="AKU53" s="33"/>
      <c r="AKV53" s="33"/>
      <c r="AKW53" s="33"/>
      <c r="AKX53" s="33"/>
      <c r="AKY53" s="33"/>
      <c r="AKZ53" s="33"/>
      <c r="ALA53" s="33"/>
      <c r="ALB53" s="33"/>
      <c r="ALC53" s="33"/>
      <c r="ALD53" s="33"/>
      <c r="ALE53" s="33"/>
      <c r="ALF53" s="33"/>
      <c r="ALG53" s="33"/>
      <c r="ALH53" s="33"/>
      <c r="ALI53" s="33"/>
      <c r="ALJ53" s="33"/>
      <c r="ALK53" s="33"/>
      <c r="ALL53" s="33"/>
      <c r="ALM53" s="33"/>
      <c r="ALN53" s="33"/>
      <c r="ALO53" s="33"/>
      <c r="ALP53" s="33"/>
      <c r="ALQ53" s="33"/>
      <c r="ALR53" s="33"/>
      <c r="ALS53" s="33"/>
      <c r="ALT53" s="33"/>
      <c r="ALU53" s="33"/>
      <c r="ALV53" s="33"/>
      <c r="ALW53" s="33"/>
      <c r="ALX53" s="33"/>
      <c r="ALY53" s="33"/>
      <c r="ALZ53" s="33"/>
      <c r="AMA53" s="33"/>
      <c r="AMB53" s="33"/>
      <c r="AMC53" s="33"/>
      <c r="AMD53" s="33"/>
      <c r="AME53" s="33"/>
      <c r="AMF53" s="33"/>
      <c r="AMG53" s="33"/>
      <c r="AMH53" s="33"/>
      <c r="AMI53" s="33"/>
      <c r="AMJ53" s="33"/>
    </row>
    <row r="54" spans="1:1024" ht="15.75" customHeight="1">
      <c r="A54" s="37"/>
      <c r="B54" s="130"/>
      <c r="C54" s="130"/>
      <c r="D54" s="130"/>
      <c r="E54" s="130"/>
      <c r="F54" s="130"/>
      <c r="G54" s="130"/>
      <c r="H54" s="37"/>
      <c r="I54" s="37"/>
      <c r="J54" s="37"/>
      <c r="K54" s="131"/>
      <c r="L54" s="39"/>
      <c r="M54" s="39"/>
      <c r="N54" s="39"/>
      <c r="O54" s="39"/>
      <c r="P54" s="37"/>
      <c r="Q54" s="41"/>
      <c r="R54" s="41"/>
      <c r="S54" s="37"/>
      <c r="T54" s="37"/>
      <c r="U54" s="37"/>
      <c r="V54" s="37"/>
      <c r="W54" s="37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  <c r="AEH54" s="33"/>
      <c r="AEI54" s="33"/>
      <c r="AEJ54" s="33"/>
      <c r="AEK54" s="33"/>
      <c r="AEL54" s="33"/>
      <c r="AEM54" s="33"/>
      <c r="AEN54" s="33"/>
      <c r="AEO54" s="33"/>
      <c r="AEP54" s="33"/>
      <c r="AEQ54" s="33"/>
      <c r="AER54" s="33"/>
      <c r="AES54" s="33"/>
      <c r="AET54" s="33"/>
      <c r="AEU54" s="33"/>
      <c r="AEV54" s="33"/>
      <c r="AEW54" s="33"/>
      <c r="AEX54" s="33"/>
      <c r="AEY54" s="33"/>
      <c r="AEZ54" s="33"/>
      <c r="AFA54" s="33"/>
      <c r="AFB54" s="33"/>
      <c r="AFC54" s="33"/>
      <c r="AFD54" s="33"/>
      <c r="AFE54" s="33"/>
      <c r="AFF54" s="33"/>
      <c r="AFG54" s="33"/>
      <c r="AFH54" s="33"/>
      <c r="AFI54" s="33"/>
      <c r="AFJ54" s="33"/>
      <c r="AFK54" s="33"/>
      <c r="AFL54" s="33"/>
      <c r="AFM54" s="33"/>
      <c r="AFN54" s="33"/>
      <c r="AFO54" s="33"/>
      <c r="AFP54" s="33"/>
      <c r="AFQ54" s="33"/>
      <c r="AFR54" s="33"/>
      <c r="AFS54" s="33"/>
      <c r="AFT54" s="33"/>
      <c r="AFU54" s="33"/>
      <c r="AFV54" s="33"/>
      <c r="AFW54" s="33"/>
      <c r="AFX54" s="33"/>
      <c r="AFY54" s="33"/>
      <c r="AFZ54" s="33"/>
      <c r="AGA54" s="33"/>
      <c r="AGB54" s="33"/>
      <c r="AGC54" s="33"/>
      <c r="AGD54" s="33"/>
      <c r="AGE54" s="33"/>
      <c r="AGF54" s="33"/>
      <c r="AGG54" s="33"/>
      <c r="AGH54" s="33"/>
      <c r="AGI54" s="33"/>
      <c r="AGJ54" s="33"/>
      <c r="AGK54" s="33"/>
      <c r="AGL54" s="33"/>
      <c r="AGM54" s="33"/>
      <c r="AGN54" s="33"/>
      <c r="AGO54" s="33"/>
      <c r="AGP54" s="33"/>
      <c r="AGQ54" s="33"/>
      <c r="AGR54" s="33"/>
      <c r="AGS54" s="33"/>
      <c r="AGT54" s="33"/>
      <c r="AGU54" s="33"/>
      <c r="AGV54" s="33"/>
      <c r="AGW54" s="33"/>
      <c r="AGX54" s="33"/>
      <c r="AGY54" s="33"/>
      <c r="AGZ54" s="33"/>
      <c r="AHA54" s="33"/>
      <c r="AHB54" s="33"/>
      <c r="AHC54" s="33"/>
      <c r="AHD54" s="33"/>
      <c r="AHE54" s="33"/>
      <c r="AHF54" s="33"/>
      <c r="AHG54" s="33"/>
      <c r="AHH54" s="33"/>
      <c r="AHI54" s="33"/>
      <c r="AHJ54" s="33"/>
      <c r="AHK54" s="33"/>
      <c r="AHL54" s="33"/>
      <c r="AHM54" s="33"/>
      <c r="AHN54" s="33"/>
      <c r="AHO54" s="33"/>
      <c r="AHP54" s="33"/>
      <c r="AHQ54" s="33"/>
      <c r="AHR54" s="33"/>
      <c r="AHS54" s="33"/>
      <c r="AHT54" s="33"/>
      <c r="AHU54" s="33"/>
      <c r="AHV54" s="33"/>
      <c r="AHW54" s="33"/>
      <c r="AHX54" s="33"/>
      <c r="AHY54" s="33"/>
      <c r="AHZ54" s="33"/>
      <c r="AIA54" s="33"/>
      <c r="AIB54" s="33"/>
      <c r="AIC54" s="33"/>
      <c r="AID54" s="33"/>
      <c r="AIE54" s="33"/>
      <c r="AIF54" s="33"/>
      <c r="AIG54" s="33"/>
      <c r="AIH54" s="33"/>
      <c r="AII54" s="33"/>
      <c r="AIJ54" s="33"/>
      <c r="AIK54" s="33"/>
      <c r="AIL54" s="33"/>
      <c r="AIM54" s="33"/>
      <c r="AIN54" s="33"/>
      <c r="AIO54" s="33"/>
      <c r="AIP54" s="33"/>
      <c r="AIQ54" s="33"/>
      <c r="AIR54" s="33"/>
      <c r="AIS54" s="33"/>
      <c r="AIT54" s="33"/>
      <c r="AIU54" s="33"/>
      <c r="AIV54" s="33"/>
      <c r="AIW54" s="33"/>
      <c r="AIX54" s="33"/>
      <c r="AIY54" s="33"/>
      <c r="AIZ54" s="33"/>
      <c r="AJA54" s="33"/>
      <c r="AJB54" s="33"/>
      <c r="AJC54" s="33"/>
      <c r="AJD54" s="33"/>
      <c r="AJE54" s="33"/>
      <c r="AJF54" s="33"/>
      <c r="AJG54" s="33"/>
      <c r="AJH54" s="33"/>
      <c r="AJI54" s="33"/>
      <c r="AJJ54" s="33"/>
      <c r="AJK54" s="33"/>
      <c r="AJL54" s="33"/>
      <c r="AJM54" s="33"/>
      <c r="AJN54" s="33"/>
      <c r="AJO54" s="33"/>
      <c r="AJP54" s="33"/>
      <c r="AJQ54" s="33"/>
      <c r="AJR54" s="33"/>
      <c r="AJS54" s="33"/>
      <c r="AJT54" s="33"/>
      <c r="AJU54" s="33"/>
      <c r="AJV54" s="33"/>
      <c r="AJW54" s="33"/>
      <c r="AJX54" s="33"/>
      <c r="AJY54" s="33"/>
      <c r="AJZ54" s="33"/>
      <c r="AKA54" s="33"/>
      <c r="AKB54" s="33"/>
      <c r="AKC54" s="33"/>
      <c r="AKD54" s="33"/>
      <c r="AKE54" s="33"/>
      <c r="AKF54" s="33"/>
      <c r="AKG54" s="33"/>
      <c r="AKH54" s="33"/>
      <c r="AKI54" s="33"/>
      <c r="AKJ54" s="33"/>
      <c r="AKK54" s="33"/>
      <c r="AKL54" s="33"/>
      <c r="AKM54" s="33"/>
      <c r="AKN54" s="33"/>
      <c r="AKO54" s="33"/>
      <c r="AKP54" s="33"/>
      <c r="AKQ54" s="33"/>
      <c r="AKR54" s="33"/>
      <c r="AKS54" s="33"/>
      <c r="AKT54" s="33"/>
      <c r="AKU54" s="33"/>
      <c r="AKV54" s="33"/>
      <c r="AKW54" s="33"/>
      <c r="AKX54" s="33"/>
      <c r="AKY54" s="33"/>
      <c r="AKZ54" s="33"/>
      <c r="ALA54" s="33"/>
      <c r="ALB54" s="33"/>
      <c r="ALC54" s="33"/>
      <c r="ALD54" s="33"/>
      <c r="ALE54" s="33"/>
      <c r="ALF54" s="33"/>
      <c r="ALG54" s="33"/>
      <c r="ALH54" s="33"/>
      <c r="ALI54" s="33"/>
      <c r="ALJ54" s="33"/>
      <c r="ALK54" s="33"/>
      <c r="ALL54" s="33"/>
      <c r="ALM54" s="33"/>
      <c r="ALN54" s="33"/>
      <c r="ALO54" s="33"/>
      <c r="ALP54" s="33"/>
      <c r="ALQ54" s="33"/>
      <c r="ALR54" s="33"/>
      <c r="ALS54" s="33"/>
      <c r="ALT54" s="33"/>
      <c r="ALU54" s="33"/>
      <c r="ALV54" s="33"/>
      <c r="ALW54" s="33"/>
      <c r="ALX54" s="33"/>
      <c r="ALY54" s="33"/>
      <c r="ALZ54" s="33"/>
      <c r="AMA54" s="33"/>
      <c r="AMB54" s="33"/>
      <c r="AMC54" s="33"/>
      <c r="AMD54" s="33"/>
      <c r="AME54" s="33"/>
      <c r="AMF54" s="33"/>
      <c r="AMG54" s="33"/>
      <c r="AMH54" s="33"/>
      <c r="AMI54" s="33"/>
      <c r="AMJ54" s="33"/>
    </row>
    <row r="55" spans="1:1024" ht="15.75" customHeight="1">
      <c r="A55" s="37"/>
      <c r="B55" s="130"/>
      <c r="C55" s="130"/>
      <c r="D55" s="130"/>
      <c r="E55" s="130"/>
      <c r="F55" s="130"/>
      <c r="G55" s="130"/>
      <c r="H55" s="37"/>
      <c r="I55" s="37"/>
      <c r="J55" s="37"/>
      <c r="K55" s="131"/>
      <c r="L55" s="39"/>
      <c r="M55" s="39"/>
      <c r="N55" s="39"/>
      <c r="O55" s="39"/>
      <c r="P55" s="37"/>
      <c r="Q55" s="41"/>
      <c r="R55" s="41"/>
      <c r="S55" s="37"/>
      <c r="T55" s="37"/>
      <c r="U55" s="37"/>
      <c r="V55" s="37"/>
      <c r="W55" s="37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  <c r="AEH55" s="33"/>
      <c r="AEI55" s="33"/>
      <c r="AEJ55" s="33"/>
      <c r="AEK55" s="33"/>
      <c r="AEL55" s="33"/>
      <c r="AEM55" s="33"/>
      <c r="AEN55" s="33"/>
      <c r="AEO55" s="33"/>
      <c r="AEP55" s="33"/>
      <c r="AEQ55" s="33"/>
      <c r="AER55" s="33"/>
      <c r="AES55" s="33"/>
      <c r="AET55" s="33"/>
      <c r="AEU55" s="33"/>
      <c r="AEV55" s="33"/>
      <c r="AEW55" s="33"/>
      <c r="AEX55" s="33"/>
      <c r="AEY55" s="33"/>
      <c r="AEZ55" s="33"/>
      <c r="AFA55" s="33"/>
      <c r="AFB55" s="33"/>
      <c r="AFC55" s="33"/>
      <c r="AFD55" s="33"/>
      <c r="AFE55" s="33"/>
      <c r="AFF55" s="33"/>
      <c r="AFG55" s="33"/>
      <c r="AFH55" s="33"/>
      <c r="AFI55" s="33"/>
      <c r="AFJ55" s="33"/>
      <c r="AFK55" s="33"/>
      <c r="AFL55" s="33"/>
      <c r="AFM55" s="33"/>
      <c r="AFN55" s="33"/>
      <c r="AFO55" s="33"/>
      <c r="AFP55" s="33"/>
      <c r="AFQ55" s="33"/>
      <c r="AFR55" s="33"/>
      <c r="AFS55" s="33"/>
      <c r="AFT55" s="33"/>
      <c r="AFU55" s="33"/>
      <c r="AFV55" s="33"/>
      <c r="AFW55" s="33"/>
      <c r="AFX55" s="33"/>
      <c r="AFY55" s="33"/>
      <c r="AFZ55" s="33"/>
      <c r="AGA55" s="33"/>
      <c r="AGB55" s="33"/>
      <c r="AGC55" s="33"/>
      <c r="AGD55" s="33"/>
      <c r="AGE55" s="33"/>
      <c r="AGF55" s="33"/>
      <c r="AGG55" s="33"/>
      <c r="AGH55" s="33"/>
      <c r="AGI55" s="33"/>
      <c r="AGJ55" s="33"/>
      <c r="AGK55" s="33"/>
      <c r="AGL55" s="33"/>
      <c r="AGM55" s="33"/>
      <c r="AGN55" s="33"/>
      <c r="AGO55" s="33"/>
      <c r="AGP55" s="33"/>
      <c r="AGQ55" s="33"/>
      <c r="AGR55" s="33"/>
      <c r="AGS55" s="33"/>
      <c r="AGT55" s="33"/>
      <c r="AGU55" s="33"/>
      <c r="AGV55" s="33"/>
      <c r="AGW55" s="33"/>
      <c r="AGX55" s="33"/>
      <c r="AGY55" s="33"/>
      <c r="AGZ55" s="33"/>
      <c r="AHA55" s="33"/>
      <c r="AHB55" s="33"/>
      <c r="AHC55" s="33"/>
      <c r="AHD55" s="33"/>
      <c r="AHE55" s="33"/>
      <c r="AHF55" s="33"/>
      <c r="AHG55" s="33"/>
      <c r="AHH55" s="33"/>
      <c r="AHI55" s="33"/>
      <c r="AHJ55" s="33"/>
      <c r="AHK55" s="33"/>
      <c r="AHL55" s="33"/>
      <c r="AHM55" s="33"/>
      <c r="AHN55" s="33"/>
      <c r="AHO55" s="33"/>
      <c r="AHP55" s="33"/>
      <c r="AHQ55" s="33"/>
      <c r="AHR55" s="33"/>
      <c r="AHS55" s="33"/>
      <c r="AHT55" s="33"/>
      <c r="AHU55" s="33"/>
      <c r="AHV55" s="33"/>
      <c r="AHW55" s="33"/>
      <c r="AHX55" s="33"/>
      <c r="AHY55" s="33"/>
      <c r="AHZ55" s="33"/>
      <c r="AIA55" s="33"/>
      <c r="AIB55" s="33"/>
      <c r="AIC55" s="33"/>
      <c r="AID55" s="33"/>
      <c r="AIE55" s="33"/>
      <c r="AIF55" s="33"/>
      <c r="AIG55" s="33"/>
      <c r="AIH55" s="33"/>
      <c r="AII55" s="33"/>
      <c r="AIJ55" s="33"/>
      <c r="AIK55" s="33"/>
      <c r="AIL55" s="33"/>
      <c r="AIM55" s="33"/>
      <c r="AIN55" s="33"/>
      <c r="AIO55" s="33"/>
      <c r="AIP55" s="33"/>
      <c r="AIQ55" s="33"/>
      <c r="AIR55" s="33"/>
      <c r="AIS55" s="33"/>
      <c r="AIT55" s="33"/>
      <c r="AIU55" s="33"/>
      <c r="AIV55" s="33"/>
      <c r="AIW55" s="33"/>
      <c r="AIX55" s="33"/>
      <c r="AIY55" s="33"/>
      <c r="AIZ55" s="33"/>
      <c r="AJA55" s="33"/>
      <c r="AJB55" s="33"/>
      <c r="AJC55" s="33"/>
      <c r="AJD55" s="33"/>
      <c r="AJE55" s="33"/>
      <c r="AJF55" s="33"/>
      <c r="AJG55" s="33"/>
      <c r="AJH55" s="33"/>
      <c r="AJI55" s="33"/>
      <c r="AJJ55" s="33"/>
      <c r="AJK55" s="33"/>
      <c r="AJL55" s="33"/>
      <c r="AJM55" s="33"/>
      <c r="AJN55" s="33"/>
      <c r="AJO55" s="33"/>
      <c r="AJP55" s="33"/>
      <c r="AJQ55" s="33"/>
      <c r="AJR55" s="33"/>
      <c r="AJS55" s="33"/>
      <c r="AJT55" s="33"/>
      <c r="AJU55" s="33"/>
      <c r="AJV55" s="33"/>
      <c r="AJW55" s="33"/>
      <c r="AJX55" s="33"/>
      <c r="AJY55" s="33"/>
      <c r="AJZ55" s="33"/>
      <c r="AKA55" s="33"/>
      <c r="AKB55" s="33"/>
      <c r="AKC55" s="33"/>
      <c r="AKD55" s="33"/>
      <c r="AKE55" s="33"/>
      <c r="AKF55" s="33"/>
      <c r="AKG55" s="33"/>
      <c r="AKH55" s="33"/>
      <c r="AKI55" s="33"/>
      <c r="AKJ55" s="33"/>
      <c r="AKK55" s="33"/>
      <c r="AKL55" s="33"/>
      <c r="AKM55" s="33"/>
      <c r="AKN55" s="33"/>
      <c r="AKO55" s="33"/>
      <c r="AKP55" s="33"/>
      <c r="AKQ55" s="33"/>
      <c r="AKR55" s="33"/>
      <c r="AKS55" s="33"/>
      <c r="AKT55" s="33"/>
      <c r="AKU55" s="33"/>
      <c r="AKV55" s="33"/>
      <c r="AKW55" s="33"/>
      <c r="AKX55" s="33"/>
      <c r="AKY55" s="33"/>
      <c r="AKZ55" s="33"/>
      <c r="ALA55" s="33"/>
      <c r="ALB55" s="33"/>
      <c r="ALC55" s="33"/>
      <c r="ALD55" s="33"/>
      <c r="ALE55" s="33"/>
      <c r="ALF55" s="33"/>
      <c r="ALG55" s="33"/>
      <c r="ALH55" s="33"/>
      <c r="ALI55" s="33"/>
      <c r="ALJ55" s="33"/>
      <c r="ALK55" s="33"/>
      <c r="ALL55" s="33"/>
      <c r="ALM55" s="33"/>
      <c r="ALN55" s="33"/>
      <c r="ALO55" s="33"/>
      <c r="ALP55" s="33"/>
      <c r="ALQ55" s="33"/>
      <c r="ALR55" s="33"/>
      <c r="ALS55" s="33"/>
      <c r="ALT55" s="33"/>
      <c r="ALU55" s="33"/>
      <c r="ALV55" s="33"/>
      <c r="ALW55" s="33"/>
      <c r="ALX55" s="33"/>
      <c r="ALY55" s="33"/>
      <c r="ALZ55" s="33"/>
      <c r="AMA55" s="33"/>
      <c r="AMB55" s="33"/>
      <c r="AMC55" s="33"/>
      <c r="AMD55" s="33"/>
      <c r="AME55" s="33"/>
      <c r="AMF55" s="33"/>
      <c r="AMG55" s="33"/>
      <c r="AMH55" s="33"/>
      <c r="AMI55" s="33"/>
      <c r="AMJ55" s="33"/>
    </row>
    <row r="56" spans="1:1024" ht="15.75" customHeight="1">
      <c r="A56" s="37"/>
      <c r="B56" s="130"/>
      <c r="C56" s="130"/>
      <c r="D56" s="130"/>
      <c r="E56" s="130"/>
      <c r="F56" s="130"/>
      <c r="G56" s="130"/>
      <c r="H56" s="37"/>
      <c r="I56" s="37"/>
      <c r="J56" s="37"/>
      <c r="K56" s="131"/>
      <c r="L56" s="39"/>
      <c r="M56" s="39"/>
      <c r="N56" s="39"/>
      <c r="O56" s="39"/>
      <c r="P56" s="37"/>
      <c r="Q56" s="41"/>
      <c r="R56" s="41"/>
      <c r="S56" s="37"/>
      <c r="T56" s="37"/>
      <c r="U56" s="37"/>
      <c r="V56" s="37"/>
      <c r="W56" s="37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  <c r="AEH56" s="33"/>
      <c r="AEI56" s="33"/>
      <c r="AEJ56" s="33"/>
      <c r="AEK56" s="33"/>
      <c r="AEL56" s="33"/>
      <c r="AEM56" s="33"/>
      <c r="AEN56" s="33"/>
      <c r="AEO56" s="33"/>
      <c r="AEP56" s="33"/>
      <c r="AEQ56" s="33"/>
      <c r="AER56" s="33"/>
      <c r="AES56" s="33"/>
      <c r="AET56" s="33"/>
      <c r="AEU56" s="33"/>
      <c r="AEV56" s="33"/>
      <c r="AEW56" s="33"/>
      <c r="AEX56" s="33"/>
      <c r="AEY56" s="33"/>
      <c r="AEZ56" s="33"/>
      <c r="AFA56" s="33"/>
      <c r="AFB56" s="33"/>
      <c r="AFC56" s="33"/>
      <c r="AFD56" s="33"/>
      <c r="AFE56" s="33"/>
      <c r="AFF56" s="33"/>
      <c r="AFG56" s="33"/>
      <c r="AFH56" s="33"/>
      <c r="AFI56" s="33"/>
      <c r="AFJ56" s="33"/>
      <c r="AFK56" s="33"/>
      <c r="AFL56" s="33"/>
      <c r="AFM56" s="33"/>
      <c r="AFN56" s="33"/>
      <c r="AFO56" s="33"/>
      <c r="AFP56" s="33"/>
      <c r="AFQ56" s="33"/>
      <c r="AFR56" s="33"/>
      <c r="AFS56" s="33"/>
      <c r="AFT56" s="33"/>
      <c r="AFU56" s="33"/>
      <c r="AFV56" s="33"/>
      <c r="AFW56" s="33"/>
      <c r="AFX56" s="33"/>
      <c r="AFY56" s="33"/>
      <c r="AFZ56" s="33"/>
      <c r="AGA56" s="33"/>
      <c r="AGB56" s="33"/>
      <c r="AGC56" s="33"/>
      <c r="AGD56" s="33"/>
      <c r="AGE56" s="33"/>
      <c r="AGF56" s="33"/>
      <c r="AGG56" s="33"/>
      <c r="AGH56" s="33"/>
      <c r="AGI56" s="33"/>
      <c r="AGJ56" s="33"/>
      <c r="AGK56" s="33"/>
      <c r="AGL56" s="33"/>
      <c r="AGM56" s="33"/>
      <c r="AGN56" s="33"/>
      <c r="AGO56" s="33"/>
      <c r="AGP56" s="33"/>
      <c r="AGQ56" s="33"/>
      <c r="AGR56" s="33"/>
      <c r="AGS56" s="33"/>
      <c r="AGT56" s="33"/>
      <c r="AGU56" s="33"/>
      <c r="AGV56" s="33"/>
      <c r="AGW56" s="33"/>
      <c r="AGX56" s="33"/>
      <c r="AGY56" s="33"/>
      <c r="AGZ56" s="33"/>
      <c r="AHA56" s="33"/>
      <c r="AHB56" s="33"/>
      <c r="AHC56" s="33"/>
      <c r="AHD56" s="33"/>
      <c r="AHE56" s="33"/>
      <c r="AHF56" s="33"/>
      <c r="AHG56" s="33"/>
      <c r="AHH56" s="33"/>
      <c r="AHI56" s="33"/>
      <c r="AHJ56" s="33"/>
      <c r="AHK56" s="33"/>
      <c r="AHL56" s="33"/>
      <c r="AHM56" s="33"/>
      <c r="AHN56" s="33"/>
      <c r="AHO56" s="33"/>
      <c r="AHP56" s="33"/>
      <c r="AHQ56" s="33"/>
      <c r="AHR56" s="33"/>
      <c r="AHS56" s="33"/>
      <c r="AHT56" s="33"/>
      <c r="AHU56" s="33"/>
      <c r="AHV56" s="33"/>
      <c r="AHW56" s="33"/>
      <c r="AHX56" s="33"/>
      <c r="AHY56" s="33"/>
      <c r="AHZ56" s="33"/>
      <c r="AIA56" s="33"/>
      <c r="AIB56" s="33"/>
      <c r="AIC56" s="33"/>
      <c r="AID56" s="33"/>
      <c r="AIE56" s="33"/>
      <c r="AIF56" s="33"/>
      <c r="AIG56" s="33"/>
      <c r="AIH56" s="33"/>
      <c r="AII56" s="33"/>
      <c r="AIJ56" s="33"/>
      <c r="AIK56" s="33"/>
      <c r="AIL56" s="33"/>
      <c r="AIM56" s="33"/>
      <c r="AIN56" s="33"/>
      <c r="AIO56" s="33"/>
      <c r="AIP56" s="33"/>
      <c r="AIQ56" s="33"/>
      <c r="AIR56" s="33"/>
      <c r="AIS56" s="33"/>
      <c r="AIT56" s="33"/>
      <c r="AIU56" s="33"/>
      <c r="AIV56" s="33"/>
      <c r="AIW56" s="33"/>
      <c r="AIX56" s="33"/>
      <c r="AIY56" s="33"/>
      <c r="AIZ56" s="33"/>
      <c r="AJA56" s="33"/>
      <c r="AJB56" s="33"/>
      <c r="AJC56" s="33"/>
      <c r="AJD56" s="33"/>
      <c r="AJE56" s="33"/>
      <c r="AJF56" s="33"/>
      <c r="AJG56" s="33"/>
      <c r="AJH56" s="33"/>
      <c r="AJI56" s="33"/>
      <c r="AJJ56" s="33"/>
      <c r="AJK56" s="33"/>
      <c r="AJL56" s="33"/>
      <c r="AJM56" s="33"/>
      <c r="AJN56" s="33"/>
      <c r="AJO56" s="33"/>
      <c r="AJP56" s="33"/>
      <c r="AJQ56" s="33"/>
      <c r="AJR56" s="33"/>
      <c r="AJS56" s="33"/>
      <c r="AJT56" s="33"/>
      <c r="AJU56" s="33"/>
      <c r="AJV56" s="33"/>
      <c r="AJW56" s="33"/>
      <c r="AJX56" s="33"/>
      <c r="AJY56" s="33"/>
      <c r="AJZ56" s="33"/>
      <c r="AKA56" s="33"/>
      <c r="AKB56" s="33"/>
      <c r="AKC56" s="33"/>
      <c r="AKD56" s="33"/>
      <c r="AKE56" s="33"/>
      <c r="AKF56" s="33"/>
      <c r="AKG56" s="33"/>
      <c r="AKH56" s="33"/>
      <c r="AKI56" s="33"/>
      <c r="AKJ56" s="33"/>
      <c r="AKK56" s="33"/>
      <c r="AKL56" s="33"/>
      <c r="AKM56" s="33"/>
      <c r="AKN56" s="33"/>
      <c r="AKO56" s="33"/>
      <c r="AKP56" s="33"/>
      <c r="AKQ56" s="33"/>
      <c r="AKR56" s="33"/>
      <c r="AKS56" s="33"/>
      <c r="AKT56" s="33"/>
      <c r="AKU56" s="33"/>
      <c r="AKV56" s="33"/>
      <c r="AKW56" s="33"/>
      <c r="AKX56" s="33"/>
      <c r="AKY56" s="33"/>
      <c r="AKZ56" s="33"/>
      <c r="ALA56" s="33"/>
      <c r="ALB56" s="33"/>
      <c r="ALC56" s="33"/>
      <c r="ALD56" s="33"/>
      <c r="ALE56" s="33"/>
      <c r="ALF56" s="33"/>
      <c r="ALG56" s="33"/>
      <c r="ALH56" s="33"/>
      <c r="ALI56" s="33"/>
      <c r="ALJ56" s="33"/>
      <c r="ALK56" s="33"/>
      <c r="ALL56" s="33"/>
      <c r="ALM56" s="33"/>
      <c r="ALN56" s="33"/>
      <c r="ALO56" s="33"/>
      <c r="ALP56" s="33"/>
      <c r="ALQ56" s="33"/>
      <c r="ALR56" s="33"/>
      <c r="ALS56" s="33"/>
      <c r="ALT56" s="33"/>
      <c r="ALU56" s="33"/>
      <c r="ALV56" s="33"/>
      <c r="ALW56" s="33"/>
      <c r="ALX56" s="33"/>
      <c r="ALY56" s="33"/>
      <c r="ALZ56" s="33"/>
      <c r="AMA56" s="33"/>
      <c r="AMB56" s="33"/>
      <c r="AMC56" s="33"/>
      <c r="AMD56" s="33"/>
      <c r="AME56" s="33"/>
      <c r="AMF56" s="33"/>
      <c r="AMG56" s="33"/>
      <c r="AMH56" s="33"/>
      <c r="AMI56" s="33"/>
      <c r="AMJ56" s="33"/>
    </row>
    <row r="57" spans="1:1024" ht="15.75" customHeight="1">
      <c r="A57" s="37"/>
      <c r="B57" s="130"/>
      <c r="C57" s="130"/>
      <c r="D57" s="130"/>
      <c r="E57" s="130"/>
      <c r="F57" s="130"/>
      <c r="G57" s="130"/>
      <c r="H57" s="37"/>
      <c r="I57" s="37"/>
      <c r="J57" s="37"/>
      <c r="K57" s="131"/>
      <c r="L57" s="39"/>
      <c r="M57" s="39"/>
      <c r="N57" s="39"/>
      <c r="O57" s="39"/>
      <c r="P57" s="37"/>
      <c r="Q57" s="41"/>
      <c r="R57" s="41"/>
      <c r="S57" s="37"/>
      <c r="T57" s="37"/>
      <c r="U57" s="37"/>
      <c r="V57" s="37"/>
      <c r="W57" s="37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  <c r="AEH57" s="33"/>
      <c r="AEI57" s="33"/>
      <c r="AEJ57" s="33"/>
      <c r="AEK57" s="33"/>
      <c r="AEL57" s="33"/>
      <c r="AEM57" s="33"/>
      <c r="AEN57" s="33"/>
      <c r="AEO57" s="33"/>
      <c r="AEP57" s="33"/>
      <c r="AEQ57" s="33"/>
      <c r="AER57" s="33"/>
      <c r="AES57" s="33"/>
      <c r="AET57" s="33"/>
      <c r="AEU57" s="33"/>
      <c r="AEV57" s="33"/>
      <c r="AEW57" s="33"/>
      <c r="AEX57" s="33"/>
      <c r="AEY57" s="33"/>
      <c r="AEZ57" s="33"/>
      <c r="AFA57" s="33"/>
      <c r="AFB57" s="33"/>
      <c r="AFC57" s="33"/>
      <c r="AFD57" s="33"/>
      <c r="AFE57" s="33"/>
      <c r="AFF57" s="33"/>
      <c r="AFG57" s="33"/>
      <c r="AFH57" s="33"/>
      <c r="AFI57" s="33"/>
      <c r="AFJ57" s="33"/>
      <c r="AFK57" s="33"/>
      <c r="AFL57" s="33"/>
      <c r="AFM57" s="33"/>
      <c r="AFN57" s="33"/>
      <c r="AFO57" s="33"/>
      <c r="AFP57" s="33"/>
      <c r="AFQ57" s="33"/>
      <c r="AFR57" s="33"/>
      <c r="AFS57" s="33"/>
      <c r="AFT57" s="33"/>
      <c r="AFU57" s="33"/>
      <c r="AFV57" s="33"/>
      <c r="AFW57" s="33"/>
      <c r="AFX57" s="33"/>
      <c r="AFY57" s="33"/>
      <c r="AFZ57" s="33"/>
      <c r="AGA57" s="33"/>
      <c r="AGB57" s="33"/>
      <c r="AGC57" s="33"/>
      <c r="AGD57" s="33"/>
      <c r="AGE57" s="33"/>
      <c r="AGF57" s="33"/>
      <c r="AGG57" s="33"/>
      <c r="AGH57" s="33"/>
      <c r="AGI57" s="33"/>
      <c r="AGJ57" s="33"/>
      <c r="AGK57" s="33"/>
      <c r="AGL57" s="33"/>
      <c r="AGM57" s="33"/>
      <c r="AGN57" s="33"/>
      <c r="AGO57" s="33"/>
      <c r="AGP57" s="33"/>
      <c r="AGQ57" s="33"/>
      <c r="AGR57" s="33"/>
      <c r="AGS57" s="33"/>
      <c r="AGT57" s="33"/>
      <c r="AGU57" s="33"/>
      <c r="AGV57" s="33"/>
      <c r="AGW57" s="33"/>
      <c r="AGX57" s="33"/>
      <c r="AGY57" s="33"/>
      <c r="AGZ57" s="33"/>
      <c r="AHA57" s="33"/>
      <c r="AHB57" s="33"/>
      <c r="AHC57" s="33"/>
      <c r="AHD57" s="33"/>
      <c r="AHE57" s="33"/>
      <c r="AHF57" s="33"/>
      <c r="AHG57" s="33"/>
      <c r="AHH57" s="33"/>
      <c r="AHI57" s="33"/>
      <c r="AHJ57" s="33"/>
      <c r="AHK57" s="33"/>
      <c r="AHL57" s="33"/>
      <c r="AHM57" s="33"/>
      <c r="AHN57" s="33"/>
      <c r="AHO57" s="33"/>
      <c r="AHP57" s="33"/>
      <c r="AHQ57" s="33"/>
      <c r="AHR57" s="33"/>
      <c r="AHS57" s="33"/>
      <c r="AHT57" s="33"/>
      <c r="AHU57" s="33"/>
      <c r="AHV57" s="33"/>
      <c r="AHW57" s="33"/>
      <c r="AHX57" s="33"/>
      <c r="AHY57" s="33"/>
      <c r="AHZ57" s="33"/>
      <c r="AIA57" s="33"/>
      <c r="AIB57" s="33"/>
      <c r="AIC57" s="33"/>
      <c r="AID57" s="33"/>
      <c r="AIE57" s="33"/>
      <c r="AIF57" s="33"/>
      <c r="AIG57" s="33"/>
      <c r="AIH57" s="33"/>
      <c r="AII57" s="33"/>
      <c r="AIJ57" s="33"/>
      <c r="AIK57" s="33"/>
      <c r="AIL57" s="33"/>
      <c r="AIM57" s="33"/>
      <c r="AIN57" s="33"/>
      <c r="AIO57" s="33"/>
      <c r="AIP57" s="33"/>
      <c r="AIQ57" s="33"/>
      <c r="AIR57" s="33"/>
      <c r="AIS57" s="33"/>
      <c r="AIT57" s="33"/>
      <c r="AIU57" s="33"/>
      <c r="AIV57" s="33"/>
      <c r="AIW57" s="33"/>
      <c r="AIX57" s="33"/>
      <c r="AIY57" s="33"/>
      <c r="AIZ57" s="33"/>
      <c r="AJA57" s="33"/>
      <c r="AJB57" s="33"/>
      <c r="AJC57" s="33"/>
      <c r="AJD57" s="33"/>
      <c r="AJE57" s="33"/>
      <c r="AJF57" s="33"/>
      <c r="AJG57" s="33"/>
      <c r="AJH57" s="33"/>
      <c r="AJI57" s="33"/>
      <c r="AJJ57" s="33"/>
      <c r="AJK57" s="33"/>
      <c r="AJL57" s="33"/>
      <c r="AJM57" s="33"/>
      <c r="AJN57" s="33"/>
      <c r="AJO57" s="33"/>
      <c r="AJP57" s="33"/>
      <c r="AJQ57" s="33"/>
      <c r="AJR57" s="33"/>
      <c r="AJS57" s="33"/>
      <c r="AJT57" s="33"/>
      <c r="AJU57" s="33"/>
      <c r="AJV57" s="33"/>
      <c r="AJW57" s="33"/>
      <c r="AJX57" s="33"/>
      <c r="AJY57" s="33"/>
      <c r="AJZ57" s="33"/>
      <c r="AKA57" s="33"/>
      <c r="AKB57" s="33"/>
      <c r="AKC57" s="33"/>
      <c r="AKD57" s="33"/>
      <c r="AKE57" s="33"/>
      <c r="AKF57" s="33"/>
      <c r="AKG57" s="33"/>
      <c r="AKH57" s="33"/>
      <c r="AKI57" s="33"/>
      <c r="AKJ57" s="33"/>
      <c r="AKK57" s="33"/>
      <c r="AKL57" s="33"/>
      <c r="AKM57" s="33"/>
      <c r="AKN57" s="33"/>
      <c r="AKO57" s="33"/>
      <c r="AKP57" s="33"/>
      <c r="AKQ57" s="33"/>
      <c r="AKR57" s="33"/>
      <c r="AKS57" s="33"/>
      <c r="AKT57" s="33"/>
      <c r="AKU57" s="33"/>
      <c r="AKV57" s="33"/>
      <c r="AKW57" s="33"/>
      <c r="AKX57" s="33"/>
      <c r="AKY57" s="33"/>
      <c r="AKZ57" s="33"/>
      <c r="ALA57" s="33"/>
      <c r="ALB57" s="33"/>
      <c r="ALC57" s="33"/>
      <c r="ALD57" s="33"/>
      <c r="ALE57" s="33"/>
      <c r="ALF57" s="33"/>
      <c r="ALG57" s="33"/>
      <c r="ALH57" s="33"/>
      <c r="ALI57" s="33"/>
      <c r="ALJ57" s="33"/>
      <c r="ALK57" s="33"/>
      <c r="ALL57" s="33"/>
      <c r="ALM57" s="33"/>
      <c r="ALN57" s="33"/>
      <c r="ALO57" s="33"/>
      <c r="ALP57" s="33"/>
      <c r="ALQ57" s="33"/>
      <c r="ALR57" s="33"/>
      <c r="ALS57" s="33"/>
      <c r="ALT57" s="33"/>
      <c r="ALU57" s="33"/>
      <c r="ALV57" s="33"/>
      <c r="ALW57" s="33"/>
      <c r="ALX57" s="33"/>
      <c r="ALY57" s="33"/>
      <c r="ALZ57" s="33"/>
      <c r="AMA57" s="33"/>
      <c r="AMB57" s="33"/>
      <c r="AMC57" s="33"/>
      <c r="AMD57" s="33"/>
      <c r="AME57" s="33"/>
      <c r="AMF57" s="33"/>
      <c r="AMG57" s="33"/>
      <c r="AMH57" s="33"/>
      <c r="AMI57" s="33"/>
      <c r="AMJ57" s="33"/>
    </row>
    <row r="58" spans="1:1024" ht="15.75" customHeight="1">
      <c r="A58" s="37"/>
      <c r="B58" s="130"/>
      <c r="C58" s="130"/>
      <c r="D58" s="130"/>
      <c r="E58" s="130"/>
      <c r="F58" s="130"/>
      <c r="G58" s="130"/>
      <c r="H58" s="37"/>
      <c r="I58" s="37"/>
      <c r="J58" s="37"/>
      <c r="K58" s="131"/>
      <c r="L58" s="39"/>
      <c r="M58" s="39"/>
      <c r="N58" s="39"/>
      <c r="O58" s="39"/>
      <c r="P58" s="37"/>
      <c r="Q58" s="41"/>
      <c r="R58" s="41"/>
      <c r="S58" s="37"/>
      <c r="T58" s="37"/>
      <c r="U58" s="37"/>
      <c r="V58" s="37"/>
      <c r="W58" s="37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  <c r="AEH58" s="33"/>
      <c r="AEI58" s="33"/>
      <c r="AEJ58" s="33"/>
      <c r="AEK58" s="33"/>
      <c r="AEL58" s="33"/>
      <c r="AEM58" s="33"/>
      <c r="AEN58" s="33"/>
      <c r="AEO58" s="33"/>
      <c r="AEP58" s="33"/>
      <c r="AEQ58" s="33"/>
      <c r="AER58" s="33"/>
      <c r="AES58" s="33"/>
      <c r="AET58" s="33"/>
      <c r="AEU58" s="33"/>
      <c r="AEV58" s="33"/>
      <c r="AEW58" s="33"/>
      <c r="AEX58" s="33"/>
      <c r="AEY58" s="33"/>
      <c r="AEZ58" s="33"/>
      <c r="AFA58" s="33"/>
      <c r="AFB58" s="33"/>
      <c r="AFC58" s="33"/>
      <c r="AFD58" s="33"/>
      <c r="AFE58" s="33"/>
      <c r="AFF58" s="33"/>
      <c r="AFG58" s="33"/>
      <c r="AFH58" s="33"/>
      <c r="AFI58" s="33"/>
      <c r="AFJ58" s="33"/>
      <c r="AFK58" s="33"/>
      <c r="AFL58" s="33"/>
      <c r="AFM58" s="33"/>
      <c r="AFN58" s="33"/>
      <c r="AFO58" s="33"/>
      <c r="AFP58" s="33"/>
      <c r="AFQ58" s="33"/>
      <c r="AFR58" s="33"/>
      <c r="AFS58" s="33"/>
      <c r="AFT58" s="33"/>
      <c r="AFU58" s="33"/>
      <c r="AFV58" s="33"/>
      <c r="AFW58" s="33"/>
      <c r="AFX58" s="33"/>
      <c r="AFY58" s="33"/>
      <c r="AFZ58" s="33"/>
      <c r="AGA58" s="33"/>
      <c r="AGB58" s="33"/>
      <c r="AGC58" s="33"/>
      <c r="AGD58" s="33"/>
      <c r="AGE58" s="33"/>
      <c r="AGF58" s="33"/>
      <c r="AGG58" s="33"/>
      <c r="AGH58" s="33"/>
      <c r="AGI58" s="33"/>
      <c r="AGJ58" s="33"/>
      <c r="AGK58" s="33"/>
      <c r="AGL58" s="33"/>
      <c r="AGM58" s="33"/>
      <c r="AGN58" s="33"/>
      <c r="AGO58" s="33"/>
      <c r="AGP58" s="33"/>
      <c r="AGQ58" s="33"/>
      <c r="AGR58" s="33"/>
      <c r="AGS58" s="33"/>
      <c r="AGT58" s="33"/>
      <c r="AGU58" s="33"/>
      <c r="AGV58" s="33"/>
      <c r="AGW58" s="33"/>
      <c r="AGX58" s="33"/>
      <c r="AGY58" s="33"/>
      <c r="AGZ58" s="33"/>
      <c r="AHA58" s="33"/>
      <c r="AHB58" s="33"/>
      <c r="AHC58" s="33"/>
      <c r="AHD58" s="33"/>
      <c r="AHE58" s="33"/>
      <c r="AHF58" s="33"/>
      <c r="AHG58" s="33"/>
      <c r="AHH58" s="33"/>
      <c r="AHI58" s="33"/>
      <c r="AHJ58" s="33"/>
      <c r="AHK58" s="33"/>
      <c r="AHL58" s="33"/>
      <c r="AHM58" s="33"/>
      <c r="AHN58" s="33"/>
      <c r="AHO58" s="33"/>
      <c r="AHP58" s="33"/>
      <c r="AHQ58" s="33"/>
      <c r="AHR58" s="33"/>
      <c r="AHS58" s="33"/>
      <c r="AHT58" s="33"/>
      <c r="AHU58" s="33"/>
      <c r="AHV58" s="33"/>
      <c r="AHW58" s="33"/>
      <c r="AHX58" s="33"/>
      <c r="AHY58" s="33"/>
      <c r="AHZ58" s="33"/>
      <c r="AIA58" s="33"/>
      <c r="AIB58" s="33"/>
      <c r="AIC58" s="33"/>
      <c r="AID58" s="33"/>
      <c r="AIE58" s="33"/>
      <c r="AIF58" s="33"/>
      <c r="AIG58" s="33"/>
      <c r="AIH58" s="33"/>
      <c r="AII58" s="33"/>
      <c r="AIJ58" s="33"/>
      <c r="AIK58" s="33"/>
      <c r="AIL58" s="33"/>
      <c r="AIM58" s="33"/>
      <c r="AIN58" s="33"/>
      <c r="AIO58" s="33"/>
      <c r="AIP58" s="33"/>
      <c r="AIQ58" s="33"/>
      <c r="AIR58" s="33"/>
      <c r="AIS58" s="33"/>
      <c r="AIT58" s="33"/>
      <c r="AIU58" s="33"/>
      <c r="AIV58" s="33"/>
      <c r="AIW58" s="33"/>
      <c r="AIX58" s="33"/>
      <c r="AIY58" s="33"/>
      <c r="AIZ58" s="33"/>
      <c r="AJA58" s="33"/>
      <c r="AJB58" s="33"/>
      <c r="AJC58" s="33"/>
      <c r="AJD58" s="33"/>
      <c r="AJE58" s="33"/>
      <c r="AJF58" s="33"/>
      <c r="AJG58" s="33"/>
      <c r="AJH58" s="33"/>
      <c r="AJI58" s="33"/>
      <c r="AJJ58" s="33"/>
      <c r="AJK58" s="33"/>
      <c r="AJL58" s="33"/>
      <c r="AJM58" s="33"/>
      <c r="AJN58" s="33"/>
      <c r="AJO58" s="33"/>
      <c r="AJP58" s="33"/>
      <c r="AJQ58" s="33"/>
      <c r="AJR58" s="33"/>
      <c r="AJS58" s="33"/>
      <c r="AJT58" s="33"/>
      <c r="AJU58" s="33"/>
      <c r="AJV58" s="33"/>
      <c r="AJW58" s="33"/>
      <c r="AJX58" s="33"/>
      <c r="AJY58" s="33"/>
      <c r="AJZ58" s="33"/>
      <c r="AKA58" s="33"/>
      <c r="AKB58" s="33"/>
      <c r="AKC58" s="33"/>
      <c r="AKD58" s="33"/>
      <c r="AKE58" s="33"/>
      <c r="AKF58" s="33"/>
      <c r="AKG58" s="33"/>
      <c r="AKH58" s="33"/>
      <c r="AKI58" s="33"/>
      <c r="AKJ58" s="33"/>
      <c r="AKK58" s="33"/>
      <c r="AKL58" s="33"/>
      <c r="AKM58" s="33"/>
      <c r="AKN58" s="33"/>
      <c r="AKO58" s="33"/>
      <c r="AKP58" s="33"/>
      <c r="AKQ58" s="33"/>
      <c r="AKR58" s="33"/>
      <c r="AKS58" s="33"/>
      <c r="AKT58" s="33"/>
      <c r="AKU58" s="33"/>
      <c r="AKV58" s="33"/>
      <c r="AKW58" s="33"/>
      <c r="AKX58" s="33"/>
      <c r="AKY58" s="33"/>
      <c r="AKZ58" s="33"/>
      <c r="ALA58" s="33"/>
      <c r="ALB58" s="33"/>
      <c r="ALC58" s="33"/>
      <c r="ALD58" s="33"/>
      <c r="ALE58" s="33"/>
      <c r="ALF58" s="33"/>
      <c r="ALG58" s="33"/>
      <c r="ALH58" s="33"/>
      <c r="ALI58" s="33"/>
      <c r="ALJ58" s="33"/>
      <c r="ALK58" s="33"/>
      <c r="ALL58" s="33"/>
      <c r="ALM58" s="33"/>
      <c r="ALN58" s="33"/>
      <c r="ALO58" s="33"/>
      <c r="ALP58" s="33"/>
      <c r="ALQ58" s="33"/>
      <c r="ALR58" s="33"/>
      <c r="ALS58" s="33"/>
      <c r="ALT58" s="33"/>
      <c r="ALU58" s="33"/>
      <c r="ALV58" s="33"/>
      <c r="ALW58" s="33"/>
      <c r="ALX58" s="33"/>
      <c r="ALY58" s="33"/>
      <c r="ALZ58" s="33"/>
      <c r="AMA58" s="33"/>
      <c r="AMB58" s="33"/>
      <c r="AMC58" s="33"/>
      <c r="AMD58" s="33"/>
      <c r="AME58" s="33"/>
      <c r="AMF58" s="33"/>
      <c r="AMG58" s="33"/>
      <c r="AMH58" s="33"/>
      <c r="AMI58" s="33"/>
      <c r="AMJ58" s="33"/>
    </row>
    <row r="59" spans="1:1024" ht="15.75" customHeight="1">
      <c r="A59" s="37"/>
      <c r="B59" s="130"/>
      <c r="C59" s="130"/>
      <c r="D59" s="130"/>
      <c r="E59" s="130"/>
      <c r="F59" s="130"/>
      <c r="G59" s="130"/>
      <c r="H59" s="37"/>
      <c r="I59" s="37"/>
      <c r="J59" s="37"/>
      <c r="K59" s="131"/>
      <c r="L59" s="39"/>
      <c r="M59" s="39"/>
      <c r="N59" s="39"/>
      <c r="O59" s="39"/>
      <c r="P59" s="37"/>
      <c r="Q59" s="41"/>
      <c r="R59" s="41"/>
      <c r="S59" s="37"/>
      <c r="T59" s="37"/>
      <c r="U59" s="37"/>
      <c r="V59" s="37"/>
      <c r="W59" s="37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  <c r="AEH59" s="33"/>
      <c r="AEI59" s="33"/>
      <c r="AEJ59" s="33"/>
      <c r="AEK59" s="33"/>
      <c r="AEL59" s="33"/>
      <c r="AEM59" s="33"/>
      <c r="AEN59" s="33"/>
      <c r="AEO59" s="33"/>
      <c r="AEP59" s="33"/>
      <c r="AEQ59" s="33"/>
      <c r="AER59" s="33"/>
      <c r="AES59" s="33"/>
      <c r="AET59" s="33"/>
      <c r="AEU59" s="33"/>
      <c r="AEV59" s="33"/>
      <c r="AEW59" s="33"/>
      <c r="AEX59" s="33"/>
      <c r="AEY59" s="33"/>
      <c r="AEZ59" s="33"/>
      <c r="AFA59" s="33"/>
      <c r="AFB59" s="33"/>
      <c r="AFC59" s="33"/>
      <c r="AFD59" s="33"/>
      <c r="AFE59" s="33"/>
      <c r="AFF59" s="33"/>
      <c r="AFG59" s="33"/>
      <c r="AFH59" s="33"/>
      <c r="AFI59" s="33"/>
      <c r="AFJ59" s="33"/>
      <c r="AFK59" s="33"/>
      <c r="AFL59" s="33"/>
      <c r="AFM59" s="33"/>
      <c r="AFN59" s="33"/>
      <c r="AFO59" s="33"/>
      <c r="AFP59" s="33"/>
      <c r="AFQ59" s="33"/>
      <c r="AFR59" s="33"/>
      <c r="AFS59" s="33"/>
      <c r="AFT59" s="33"/>
      <c r="AFU59" s="33"/>
      <c r="AFV59" s="33"/>
      <c r="AFW59" s="33"/>
      <c r="AFX59" s="33"/>
      <c r="AFY59" s="33"/>
      <c r="AFZ59" s="33"/>
      <c r="AGA59" s="33"/>
      <c r="AGB59" s="33"/>
      <c r="AGC59" s="33"/>
      <c r="AGD59" s="33"/>
      <c r="AGE59" s="33"/>
      <c r="AGF59" s="33"/>
      <c r="AGG59" s="33"/>
      <c r="AGH59" s="33"/>
      <c r="AGI59" s="33"/>
      <c r="AGJ59" s="33"/>
      <c r="AGK59" s="33"/>
      <c r="AGL59" s="33"/>
      <c r="AGM59" s="33"/>
      <c r="AGN59" s="33"/>
      <c r="AGO59" s="33"/>
      <c r="AGP59" s="33"/>
      <c r="AGQ59" s="33"/>
      <c r="AGR59" s="33"/>
      <c r="AGS59" s="33"/>
      <c r="AGT59" s="33"/>
      <c r="AGU59" s="33"/>
      <c r="AGV59" s="33"/>
      <c r="AGW59" s="33"/>
      <c r="AGX59" s="33"/>
      <c r="AGY59" s="33"/>
      <c r="AGZ59" s="33"/>
      <c r="AHA59" s="33"/>
      <c r="AHB59" s="33"/>
      <c r="AHC59" s="33"/>
      <c r="AHD59" s="33"/>
      <c r="AHE59" s="33"/>
      <c r="AHF59" s="33"/>
      <c r="AHG59" s="33"/>
      <c r="AHH59" s="33"/>
      <c r="AHI59" s="33"/>
      <c r="AHJ59" s="33"/>
      <c r="AHK59" s="33"/>
      <c r="AHL59" s="33"/>
      <c r="AHM59" s="33"/>
      <c r="AHN59" s="33"/>
      <c r="AHO59" s="33"/>
      <c r="AHP59" s="33"/>
      <c r="AHQ59" s="33"/>
      <c r="AHR59" s="33"/>
      <c r="AHS59" s="33"/>
      <c r="AHT59" s="33"/>
      <c r="AHU59" s="33"/>
      <c r="AHV59" s="33"/>
      <c r="AHW59" s="33"/>
      <c r="AHX59" s="33"/>
      <c r="AHY59" s="33"/>
      <c r="AHZ59" s="33"/>
      <c r="AIA59" s="33"/>
      <c r="AIB59" s="33"/>
      <c r="AIC59" s="33"/>
      <c r="AID59" s="33"/>
      <c r="AIE59" s="33"/>
      <c r="AIF59" s="33"/>
      <c r="AIG59" s="33"/>
      <c r="AIH59" s="33"/>
      <c r="AII59" s="33"/>
      <c r="AIJ59" s="33"/>
      <c r="AIK59" s="33"/>
      <c r="AIL59" s="33"/>
      <c r="AIM59" s="33"/>
      <c r="AIN59" s="33"/>
      <c r="AIO59" s="33"/>
      <c r="AIP59" s="33"/>
      <c r="AIQ59" s="33"/>
      <c r="AIR59" s="33"/>
      <c r="AIS59" s="33"/>
      <c r="AIT59" s="33"/>
      <c r="AIU59" s="33"/>
      <c r="AIV59" s="33"/>
      <c r="AIW59" s="33"/>
      <c r="AIX59" s="33"/>
      <c r="AIY59" s="33"/>
      <c r="AIZ59" s="33"/>
      <c r="AJA59" s="33"/>
      <c r="AJB59" s="33"/>
      <c r="AJC59" s="33"/>
      <c r="AJD59" s="33"/>
      <c r="AJE59" s="33"/>
      <c r="AJF59" s="33"/>
      <c r="AJG59" s="33"/>
      <c r="AJH59" s="33"/>
      <c r="AJI59" s="33"/>
      <c r="AJJ59" s="33"/>
      <c r="AJK59" s="33"/>
      <c r="AJL59" s="33"/>
      <c r="AJM59" s="33"/>
      <c r="AJN59" s="33"/>
      <c r="AJO59" s="33"/>
      <c r="AJP59" s="33"/>
      <c r="AJQ59" s="33"/>
      <c r="AJR59" s="33"/>
      <c r="AJS59" s="33"/>
      <c r="AJT59" s="33"/>
      <c r="AJU59" s="33"/>
      <c r="AJV59" s="33"/>
      <c r="AJW59" s="33"/>
      <c r="AJX59" s="33"/>
      <c r="AJY59" s="33"/>
      <c r="AJZ59" s="33"/>
      <c r="AKA59" s="33"/>
      <c r="AKB59" s="33"/>
      <c r="AKC59" s="33"/>
      <c r="AKD59" s="33"/>
      <c r="AKE59" s="33"/>
      <c r="AKF59" s="33"/>
      <c r="AKG59" s="33"/>
      <c r="AKH59" s="33"/>
      <c r="AKI59" s="33"/>
      <c r="AKJ59" s="33"/>
      <c r="AKK59" s="33"/>
      <c r="AKL59" s="33"/>
      <c r="AKM59" s="33"/>
      <c r="AKN59" s="33"/>
      <c r="AKO59" s="33"/>
      <c r="AKP59" s="33"/>
      <c r="AKQ59" s="33"/>
      <c r="AKR59" s="33"/>
      <c r="AKS59" s="33"/>
      <c r="AKT59" s="33"/>
      <c r="AKU59" s="33"/>
      <c r="AKV59" s="33"/>
      <c r="AKW59" s="33"/>
      <c r="AKX59" s="33"/>
      <c r="AKY59" s="33"/>
      <c r="AKZ59" s="33"/>
      <c r="ALA59" s="33"/>
      <c r="ALB59" s="33"/>
      <c r="ALC59" s="33"/>
      <c r="ALD59" s="33"/>
      <c r="ALE59" s="33"/>
      <c r="ALF59" s="33"/>
      <c r="ALG59" s="33"/>
      <c r="ALH59" s="33"/>
      <c r="ALI59" s="33"/>
      <c r="ALJ59" s="33"/>
      <c r="ALK59" s="33"/>
      <c r="ALL59" s="33"/>
      <c r="ALM59" s="33"/>
      <c r="ALN59" s="33"/>
      <c r="ALO59" s="33"/>
      <c r="ALP59" s="33"/>
      <c r="ALQ59" s="33"/>
      <c r="ALR59" s="33"/>
      <c r="ALS59" s="33"/>
      <c r="ALT59" s="33"/>
      <c r="ALU59" s="33"/>
      <c r="ALV59" s="33"/>
      <c r="ALW59" s="33"/>
      <c r="ALX59" s="33"/>
      <c r="ALY59" s="33"/>
      <c r="ALZ59" s="33"/>
      <c r="AMA59" s="33"/>
      <c r="AMB59" s="33"/>
      <c r="AMC59" s="33"/>
      <c r="AMD59" s="33"/>
      <c r="AME59" s="33"/>
      <c r="AMF59" s="33"/>
      <c r="AMG59" s="33"/>
      <c r="AMH59" s="33"/>
      <c r="AMI59" s="33"/>
      <c r="AMJ59" s="33"/>
    </row>
    <row r="60" spans="1:1024" ht="15.75" customHeight="1">
      <c r="A60" s="37"/>
      <c r="B60" s="130"/>
      <c r="C60" s="130"/>
      <c r="D60" s="130"/>
      <c r="E60" s="130"/>
      <c r="F60" s="130"/>
      <c r="G60" s="130"/>
      <c r="H60" s="37"/>
      <c r="I60" s="37"/>
      <c r="J60" s="37"/>
      <c r="K60" s="131"/>
      <c r="L60" s="39"/>
      <c r="M60" s="39"/>
      <c r="N60" s="39"/>
      <c r="O60" s="39"/>
      <c r="P60" s="37"/>
      <c r="Q60" s="41"/>
      <c r="R60" s="41"/>
      <c r="S60" s="37"/>
      <c r="T60" s="37"/>
      <c r="U60" s="37"/>
      <c r="V60" s="37"/>
      <c r="W60" s="37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  <c r="AEH60" s="33"/>
      <c r="AEI60" s="33"/>
      <c r="AEJ60" s="33"/>
      <c r="AEK60" s="33"/>
      <c r="AEL60" s="33"/>
      <c r="AEM60" s="33"/>
      <c r="AEN60" s="33"/>
      <c r="AEO60" s="33"/>
      <c r="AEP60" s="33"/>
      <c r="AEQ60" s="33"/>
      <c r="AER60" s="33"/>
      <c r="AES60" s="33"/>
      <c r="AET60" s="33"/>
      <c r="AEU60" s="33"/>
      <c r="AEV60" s="33"/>
      <c r="AEW60" s="33"/>
      <c r="AEX60" s="33"/>
      <c r="AEY60" s="33"/>
      <c r="AEZ60" s="33"/>
      <c r="AFA60" s="33"/>
      <c r="AFB60" s="33"/>
      <c r="AFC60" s="33"/>
      <c r="AFD60" s="33"/>
      <c r="AFE60" s="33"/>
      <c r="AFF60" s="33"/>
      <c r="AFG60" s="33"/>
      <c r="AFH60" s="33"/>
      <c r="AFI60" s="33"/>
      <c r="AFJ60" s="33"/>
      <c r="AFK60" s="33"/>
      <c r="AFL60" s="33"/>
      <c r="AFM60" s="33"/>
      <c r="AFN60" s="33"/>
      <c r="AFO60" s="33"/>
      <c r="AFP60" s="33"/>
      <c r="AFQ60" s="33"/>
      <c r="AFR60" s="33"/>
      <c r="AFS60" s="33"/>
      <c r="AFT60" s="33"/>
      <c r="AFU60" s="33"/>
      <c r="AFV60" s="33"/>
      <c r="AFW60" s="33"/>
      <c r="AFX60" s="33"/>
      <c r="AFY60" s="33"/>
      <c r="AFZ60" s="33"/>
      <c r="AGA60" s="33"/>
      <c r="AGB60" s="33"/>
      <c r="AGC60" s="33"/>
      <c r="AGD60" s="33"/>
      <c r="AGE60" s="33"/>
      <c r="AGF60" s="33"/>
      <c r="AGG60" s="33"/>
      <c r="AGH60" s="33"/>
      <c r="AGI60" s="33"/>
      <c r="AGJ60" s="33"/>
      <c r="AGK60" s="33"/>
      <c r="AGL60" s="33"/>
      <c r="AGM60" s="33"/>
      <c r="AGN60" s="33"/>
      <c r="AGO60" s="33"/>
      <c r="AGP60" s="33"/>
      <c r="AGQ60" s="33"/>
      <c r="AGR60" s="33"/>
      <c r="AGS60" s="33"/>
      <c r="AGT60" s="33"/>
      <c r="AGU60" s="33"/>
      <c r="AGV60" s="33"/>
      <c r="AGW60" s="33"/>
      <c r="AGX60" s="33"/>
      <c r="AGY60" s="33"/>
      <c r="AGZ60" s="33"/>
      <c r="AHA60" s="33"/>
      <c r="AHB60" s="33"/>
      <c r="AHC60" s="33"/>
      <c r="AHD60" s="33"/>
      <c r="AHE60" s="33"/>
      <c r="AHF60" s="33"/>
      <c r="AHG60" s="33"/>
      <c r="AHH60" s="33"/>
      <c r="AHI60" s="33"/>
      <c r="AHJ60" s="33"/>
      <c r="AHK60" s="33"/>
      <c r="AHL60" s="33"/>
      <c r="AHM60" s="33"/>
      <c r="AHN60" s="33"/>
      <c r="AHO60" s="33"/>
      <c r="AHP60" s="33"/>
      <c r="AHQ60" s="33"/>
      <c r="AHR60" s="33"/>
      <c r="AHS60" s="33"/>
      <c r="AHT60" s="33"/>
      <c r="AHU60" s="33"/>
      <c r="AHV60" s="33"/>
      <c r="AHW60" s="33"/>
      <c r="AHX60" s="33"/>
      <c r="AHY60" s="33"/>
      <c r="AHZ60" s="33"/>
      <c r="AIA60" s="33"/>
      <c r="AIB60" s="33"/>
      <c r="AIC60" s="33"/>
      <c r="AID60" s="33"/>
      <c r="AIE60" s="33"/>
      <c r="AIF60" s="33"/>
      <c r="AIG60" s="33"/>
      <c r="AIH60" s="33"/>
      <c r="AII60" s="33"/>
      <c r="AIJ60" s="33"/>
      <c r="AIK60" s="33"/>
      <c r="AIL60" s="33"/>
      <c r="AIM60" s="33"/>
      <c r="AIN60" s="33"/>
      <c r="AIO60" s="33"/>
      <c r="AIP60" s="33"/>
      <c r="AIQ60" s="33"/>
      <c r="AIR60" s="33"/>
      <c r="AIS60" s="33"/>
      <c r="AIT60" s="33"/>
      <c r="AIU60" s="33"/>
      <c r="AIV60" s="33"/>
      <c r="AIW60" s="33"/>
      <c r="AIX60" s="33"/>
      <c r="AIY60" s="33"/>
      <c r="AIZ60" s="33"/>
      <c r="AJA60" s="33"/>
      <c r="AJB60" s="33"/>
      <c r="AJC60" s="33"/>
      <c r="AJD60" s="33"/>
      <c r="AJE60" s="33"/>
      <c r="AJF60" s="33"/>
      <c r="AJG60" s="33"/>
      <c r="AJH60" s="33"/>
      <c r="AJI60" s="33"/>
      <c r="AJJ60" s="33"/>
      <c r="AJK60" s="33"/>
      <c r="AJL60" s="33"/>
      <c r="AJM60" s="33"/>
      <c r="AJN60" s="33"/>
      <c r="AJO60" s="33"/>
      <c r="AJP60" s="33"/>
      <c r="AJQ60" s="33"/>
      <c r="AJR60" s="33"/>
      <c r="AJS60" s="33"/>
      <c r="AJT60" s="33"/>
      <c r="AJU60" s="33"/>
      <c r="AJV60" s="33"/>
      <c r="AJW60" s="33"/>
      <c r="AJX60" s="33"/>
      <c r="AJY60" s="33"/>
      <c r="AJZ60" s="33"/>
      <c r="AKA60" s="33"/>
      <c r="AKB60" s="33"/>
      <c r="AKC60" s="33"/>
      <c r="AKD60" s="33"/>
      <c r="AKE60" s="33"/>
      <c r="AKF60" s="33"/>
      <c r="AKG60" s="33"/>
      <c r="AKH60" s="33"/>
      <c r="AKI60" s="33"/>
      <c r="AKJ60" s="33"/>
      <c r="AKK60" s="33"/>
      <c r="AKL60" s="33"/>
      <c r="AKM60" s="33"/>
      <c r="AKN60" s="33"/>
      <c r="AKO60" s="33"/>
      <c r="AKP60" s="33"/>
      <c r="AKQ60" s="33"/>
      <c r="AKR60" s="33"/>
      <c r="AKS60" s="33"/>
      <c r="AKT60" s="33"/>
      <c r="AKU60" s="33"/>
      <c r="AKV60" s="33"/>
      <c r="AKW60" s="33"/>
      <c r="AKX60" s="33"/>
      <c r="AKY60" s="33"/>
      <c r="AKZ60" s="33"/>
      <c r="ALA60" s="33"/>
      <c r="ALB60" s="33"/>
      <c r="ALC60" s="33"/>
      <c r="ALD60" s="33"/>
      <c r="ALE60" s="33"/>
      <c r="ALF60" s="33"/>
      <c r="ALG60" s="33"/>
      <c r="ALH60" s="33"/>
      <c r="ALI60" s="33"/>
      <c r="ALJ60" s="33"/>
      <c r="ALK60" s="33"/>
      <c r="ALL60" s="33"/>
      <c r="ALM60" s="33"/>
      <c r="ALN60" s="33"/>
      <c r="ALO60" s="33"/>
      <c r="ALP60" s="33"/>
      <c r="ALQ60" s="33"/>
      <c r="ALR60" s="33"/>
      <c r="ALS60" s="33"/>
      <c r="ALT60" s="33"/>
      <c r="ALU60" s="33"/>
      <c r="ALV60" s="33"/>
      <c r="ALW60" s="33"/>
      <c r="ALX60" s="33"/>
      <c r="ALY60" s="33"/>
      <c r="ALZ60" s="33"/>
      <c r="AMA60" s="33"/>
      <c r="AMB60" s="33"/>
      <c r="AMC60" s="33"/>
      <c r="AMD60" s="33"/>
      <c r="AME60" s="33"/>
      <c r="AMF60" s="33"/>
      <c r="AMG60" s="33"/>
      <c r="AMH60" s="33"/>
      <c r="AMI60" s="33"/>
      <c r="AMJ60" s="33"/>
    </row>
    <row r="61" spans="1:1024" ht="15.75" customHeight="1">
      <c r="A61" s="37"/>
      <c r="B61" s="130"/>
      <c r="C61" s="130"/>
      <c r="D61" s="130"/>
      <c r="E61" s="130"/>
      <c r="F61" s="130"/>
      <c r="G61" s="130"/>
      <c r="H61" s="37"/>
      <c r="I61" s="37"/>
      <c r="J61" s="37"/>
      <c r="K61" s="131"/>
      <c r="L61" s="39"/>
      <c r="M61" s="39"/>
      <c r="N61" s="39"/>
      <c r="O61" s="39"/>
      <c r="P61" s="37"/>
      <c r="Q61" s="41"/>
      <c r="R61" s="41"/>
      <c r="S61" s="37"/>
      <c r="T61" s="37"/>
      <c r="U61" s="37"/>
      <c r="V61" s="37"/>
      <c r="W61" s="37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  <c r="AEH61" s="33"/>
      <c r="AEI61" s="33"/>
      <c r="AEJ61" s="33"/>
      <c r="AEK61" s="33"/>
      <c r="AEL61" s="33"/>
      <c r="AEM61" s="33"/>
      <c r="AEN61" s="33"/>
      <c r="AEO61" s="33"/>
      <c r="AEP61" s="33"/>
      <c r="AEQ61" s="33"/>
      <c r="AER61" s="33"/>
      <c r="AES61" s="33"/>
      <c r="AET61" s="33"/>
      <c r="AEU61" s="33"/>
      <c r="AEV61" s="33"/>
      <c r="AEW61" s="33"/>
      <c r="AEX61" s="33"/>
      <c r="AEY61" s="33"/>
      <c r="AEZ61" s="33"/>
      <c r="AFA61" s="33"/>
      <c r="AFB61" s="33"/>
      <c r="AFC61" s="33"/>
      <c r="AFD61" s="33"/>
      <c r="AFE61" s="33"/>
      <c r="AFF61" s="33"/>
      <c r="AFG61" s="33"/>
      <c r="AFH61" s="33"/>
      <c r="AFI61" s="33"/>
      <c r="AFJ61" s="33"/>
      <c r="AFK61" s="33"/>
      <c r="AFL61" s="33"/>
      <c r="AFM61" s="33"/>
      <c r="AFN61" s="33"/>
      <c r="AFO61" s="33"/>
      <c r="AFP61" s="33"/>
      <c r="AFQ61" s="33"/>
      <c r="AFR61" s="33"/>
      <c r="AFS61" s="33"/>
      <c r="AFT61" s="33"/>
      <c r="AFU61" s="33"/>
      <c r="AFV61" s="33"/>
      <c r="AFW61" s="33"/>
      <c r="AFX61" s="33"/>
      <c r="AFY61" s="33"/>
      <c r="AFZ61" s="33"/>
      <c r="AGA61" s="33"/>
      <c r="AGB61" s="33"/>
      <c r="AGC61" s="33"/>
      <c r="AGD61" s="33"/>
      <c r="AGE61" s="33"/>
      <c r="AGF61" s="33"/>
      <c r="AGG61" s="33"/>
      <c r="AGH61" s="33"/>
      <c r="AGI61" s="33"/>
      <c r="AGJ61" s="33"/>
      <c r="AGK61" s="33"/>
      <c r="AGL61" s="33"/>
      <c r="AGM61" s="33"/>
      <c r="AGN61" s="33"/>
      <c r="AGO61" s="33"/>
      <c r="AGP61" s="33"/>
      <c r="AGQ61" s="33"/>
      <c r="AGR61" s="33"/>
      <c r="AGS61" s="33"/>
      <c r="AGT61" s="33"/>
      <c r="AGU61" s="33"/>
      <c r="AGV61" s="33"/>
      <c r="AGW61" s="33"/>
      <c r="AGX61" s="33"/>
      <c r="AGY61" s="33"/>
      <c r="AGZ61" s="33"/>
      <c r="AHA61" s="33"/>
      <c r="AHB61" s="33"/>
      <c r="AHC61" s="33"/>
      <c r="AHD61" s="33"/>
      <c r="AHE61" s="33"/>
      <c r="AHF61" s="33"/>
      <c r="AHG61" s="33"/>
      <c r="AHH61" s="33"/>
      <c r="AHI61" s="33"/>
      <c r="AHJ61" s="33"/>
      <c r="AHK61" s="33"/>
      <c r="AHL61" s="33"/>
      <c r="AHM61" s="33"/>
      <c r="AHN61" s="33"/>
      <c r="AHO61" s="33"/>
      <c r="AHP61" s="33"/>
      <c r="AHQ61" s="33"/>
      <c r="AHR61" s="33"/>
      <c r="AHS61" s="33"/>
      <c r="AHT61" s="33"/>
      <c r="AHU61" s="33"/>
      <c r="AHV61" s="33"/>
      <c r="AHW61" s="33"/>
      <c r="AHX61" s="33"/>
      <c r="AHY61" s="33"/>
      <c r="AHZ61" s="33"/>
      <c r="AIA61" s="33"/>
      <c r="AIB61" s="33"/>
      <c r="AIC61" s="33"/>
      <c r="AID61" s="33"/>
      <c r="AIE61" s="33"/>
      <c r="AIF61" s="33"/>
      <c r="AIG61" s="33"/>
      <c r="AIH61" s="33"/>
      <c r="AII61" s="33"/>
      <c r="AIJ61" s="33"/>
      <c r="AIK61" s="33"/>
      <c r="AIL61" s="33"/>
      <c r="AIM61" s="33"/>
      <c r="AIN61" s="33"/>
      <c r="AIO61" s="33"/>
      <c r="AIP61" s="33"/>
      <c r="AIQ61" s="33"/>
      <c r="AIR61" s="33"/>
      <c r="AIS61" s="33"/>
      <c r="AIT61" s="33"/>
      <c r="AIU61" s="33"/>
      <c r="AIV61" s="33"/>
      <c r="AIW61" s="33"/>
      <c r="AIX61" s="33"/>
      <c r="AIY61" s="33"/>
      <c r="AIZ61" s="33"/>
      <c r="AJA61" s="33"/>
      <c r="AJB61" s="33"/>
      <c r="AJC61" s="33"/>
      <c r="AJD61" s="33"/>
      <c r="AJE61" s="33"/>
      <c r="AJF61" s="33"/>
      <c r="AJG61" s="33"/>
      <c r="AJH61" s="33"/>
      <c r="AJI61" s="33"/>
      <c r="AJJ61" s="33"/>
      <c r="AJK61" s="33"/>
      <c r="AJL61" s="33"/>
      <c r="AJM61" s="33"/>
      <c r="AJN61" s="33"/>
      <c r="AJO61" s="33"/>
      <c r="AJP61" s="33"/>
      <c r="AJQ61" s="33"/>
      <c r="AJR61" s="33"/>
      <c r="AJS61" s="33"/>
      <c r="AJT61" s="33"/>
      <c r="AJU61" s="33"/>
      <c r="AJV61" s="33"/>
      <c r="AJW61" s="33"/>
      <c r="AJX61" s="33"/>
      <c r="AJY61" s="33"/>
      <c r="AJZ61" s="33"/>
      <c r="AKA61" s="33"/>
      <c r="AKB61" s="33"/>
      <c r="AKC61" s="33"/>
      <c r="AKD61" s="33"/>
      <c r="AKE61" s="33"/>
      <c r="AKF61" s="33"/>
      <c r="AKG61" s="33"/>
      <c r="AKH61" s="33"/>
      <c r="AKI61" s="33"/>
      <c r="AKJ61" s="33"/>
      <c r="AKK61" s="33"/>
      <c r="AKL61" s="33"/>
      <c r="AKM61" s="33"/>
      <c r="AKN61" s="33"/>
      <c r="AKO61" s="33"/>
      <c r="AKP61" s="33"/>
      <c r="AKQ61" s="33"/>
      <c r="AKR61" s="33"/>
      <c r="AKS61" s="33"/>
      <c r="AKT61" s="33"/>
      <c r="AKU61" s="33"/>
      <c r="AKV61" s="33"/>
      <c r="AKW61" s="33"/>
      <c r="AKX61" s="33"/>
      <c r="AKY61" s="33"/>
      <c r="AKZ61" s="33"/>
      <c r="ALA61" s="33"/>
      <c r="ALB61" s="33"/>
      <c r="ALC61" s="33"/>
      <c r="ALD61" s="33"/>
      <c r="ALE61" s="33"/>
      <c r="ALF61" s="33"/>
      <c r="ALG61" s="33"/>
      <c r="ALH61" s="33"/>
      <c r="ALI61" s="33"/>
      <c r="ALJ61" s="33"/>
      <c r="ALK61" s="33"/>
      <c r="ALL61" s="33"/>
      <c r="ALM61" s="33"/>
      <c r="ALN61" s="33"/>
      <c r="ALO61" s="33"/>
      <c r="ALP61" s="33"/>
      <c r="ALQ61" s="33"/>
      <c r="ALR61" s="33"/>
      <c r="ALS61" s="33"/>
      <c r="ALT61" s="33"/>
      <c r="ALU61" s="33"/>
      <c r="ALV61" s="33"/>
      <c r="ALW61" s="33"/>
      <c r="ALX61" s="33"/>
      <c r="ALY61" s="33"/>
      <c r="ALZ61" s="33"/>
      <c r="AMA61" s="33"/>
      <c r="AMB61" s="33"/>
      <c r="AMC61" s="33"/>
      <c r="AMD61" s="33"/>
      <c r="AME61" s="33"/>
      <c r="AMF61" s="33"/>
      <c r="AMG61" s="33"/>
      <c r="AMH61" s="33"/>
      <c r="AMI61" s="33"/>
      <c r="AMJ61" s="33"/>
    </row>
    <row r="62" spans="1:1024" ht="15.75" customHeight="1">
      <c r="A62" s="37"/>
      <c r="B62" s="130"/>
      <c r="C62" s="130"/>
      <c r="D62" s="130"/>
      <c r="E62" s="130"/>
      <c r="F62" s="130"/>
      <c r="G62" s="130"/>
      <c r="H62" s="37"/>
      <c r="I62" s="37"/>
      <c r="J62" s="37"/>
      <c r="K62" s="131"/>
      <c r="L62" s="39"/>
      <c r="M62" s="39"/>
      <c r="N62" s="39"/>
      <c r="O62" s="39"/>
      <c r="P62" s="37"/>
      <c r="Q62" s="41"/>
      <c r="R62" s="41"/>
      <c r="S62" s="37"/>
      <c r="T62" s="37"/>
      <c r="U62" s="37"/>
      <c r="V62" s="37"/>
      <c r="W62" s="37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  <c r="AEH62" s="33"/>
      <c r="AEI62" s="33"/>
      <c r="AEJ62" s="33"/>
      <c r="AEK62" s="33"/>
      <c r="AEL62" s="33"/>
      <c r="AEM62" s="33"/>
      <c r="AEN62" s="33"/>
      <c r="AEO62" s="33"/>
      <c r="AEP62" s="33"/>
      <c r="AEQ62" s="33"/>
      <c r="AER62" s="33"/>
      <c r="AES62" s="33"/>
      <c r="AET62" s="33"/>
      <c r="AEU62" s="33"/>
      <c r="AEV62" s="33"/>
      <c r="AEW62" s="33"/>
      <c r="AEX62" s="33"/>
      <c r="AEY62" s="33"/>
      <c r="AEZ62" s="33"/>
      <c r="AFA62" s="33"/>
      <c r="AFB62" s="33"/>
      <c r="AFC62" s="33"/>
      <c r="AFD62" s="33"/>
      <c r="AFE62" s="33"/>
      <c r="AFF62" s="33"/>
      <c r="AFG62" s="33"/>
      <c r="AFH62" s="33"/>
      <c r="AFI62" s="33"/>
      <c r="AFJ62" s="33"/>
      <c r="AFK62" s="33"/>
      <c r="AFL62" s="33"/>
      <c r="AFM62" s="33"/>
      <c r="AFN62" s="33"/>
      <c r="AFO62" s="33"/>
      <c r="AFP62" s="33"/>
      <c r="AFQ62" s="33"/>
      <c r="AFR62" s="33"/>
      <c r="AFS62" s="33"/>
      <c r="AFT62" s="33"/>
      <c r="AFU62" s="33"/>
      <c r="AFV62" s="33"/>
      <c r="AFW62" s="33"/>
      <c r="AFX62" s="33"/>
      <c r="AFY62" s="33"/>
      <c r="AFZ62" s="33"/>
      <c r="AGA62" s="33"/>
      <c r="AGB62" s="33"/>
      <c r="AGC62" s="33"/>
      <c r="AGD62" s="33"/>
      <c r="AGE62" s="33"/>
      <c r="AGF62" s="33"/>
      <c r="AGG62" s="33"/>
      <c r="AGH62" s="33"/>
      <c r="AGI62" s="33"/>
      <c r="AGJ62" s="33"/>
      <c r="AGK62" s="33"/>
      <c r="AGL62" s="33"/>
      <c r="AGM62" s="33"/>
      <c r="AGN62" s="33"/>
      <c r="AGO62" s="33"/>
      <c r="AGP62" s="33"/>
      <c r="AGQ62" s="33"/>
      <c r="AGR62" s="33"/>
      <c r="AGS62" s="33"/>
      <c r="AGT62" s="33"/>
      <c r="AGU62" s="33"/>
      <c r="AGV62" s="33"/>
      <c r="AGW62" s="33"/>
      <c r="AGX62" s="33"/>
      <c r="AGY62" s="33"/>
      <c r="AGZ62" s="33"/>
      <c r="AHA62" s="33"/>
      <c r="AHB62" s="33"/>
      <c r="AHC62" s="33"/>
      <c r="AHD62" s="33"/>
      <c r="AHE62" s="33"/>
      <c r="AHF62" s="33"/>
      <c r="AHG62" s="33"/>
      <c r="AHH62" s="33"/>
      <c r="AHI62" s="33"/>
      <c r="AHJ62" s="33"/>
      <c r="AHK62" s="33"/>
      <c r="AHL62" s="33"/>
      <c r="AHM62" s="33"/>
      <c r="AHN62" s="33"/>
      <c r="AHO62" s="33"/>
      <c r="AHP62" s="33"/>
      <c r="AHQ62" s="33"/>
      <c r="AHR62" s="33"/>
      <c r="AHS62" s="33"/>
      <c r="AHT62" s="33"/>
      <c r="AHU62" s="33"/>
      <c r="AHV62" s="33"/>
      <c r="AHW62" s="33"/>
      <c r="AHX62" s="33"/>
      <c r="AHY62" s="33"/>
      <c r="AHZ62" s="33"/>
      <c r="AIA62" s="33"/>
      <c r="AIB62" s="33"/>
      <c r="AIC62" s="33"/>
      <c r="AID62" s="33"/>
      <c r="AIE62" s="33"/>
      <c r="AIF62" s="33"/>
      <c r="AIG62" s="33"/>
      <c r="AIH62" s="33"/>
      <c r="AII62" s="33"/>
      <c r="AIJ62" s="33"/>
      <c r="AIK62" s="33"/>
      <c r="AIL62" s="33"/>
      <c r="AIM62" s="33"/>
      <c r="AIN62" s="33"/>
      <c r="AIO62" s="33"/>
      <c r="AIP62" s="33"/>
      <c r="AIQ62" s="33"/>
      <c r="AIR62" s="33"/>
      <c r="AIS62" s="33"/>
      <c r="AIT62" s="33"/>
      <c r="AIU62" s="33"/>
      <c r="AIV62" s="33"/>
      <c r="AIW62" s="33"/>
      <c r="AIX62" s="33"/>
      <c r="AIY62" s="33"/>
      <c r="AIZ62" s="33"/>
      <c r="AJA62" s="33"/>
      <c r="AJB62" s="33"/>
      <c r="AJC62" s="33"/>
      <c r="AJD62" s="33"/>
      <c r="AJE62" s="33"/>
      <c r="AJF62" s="33"/>
      <c r="AJG62" s="33"/>
      <c r="AJH62" s="33"/>
      <c r="AJI62" s="33"/>
      <c r="AJJ62" s="33"/>
      <c r="AJK62" s="33"/>
      <c r="AJL62" s="33"/>
      <c r="AJM62" s="33"/>
      <c r="AJN62" s="33"/>
      <c r="AJO62" s="33"/>
      <c r="AJP62" s="33"/>
      <c r="AJQ62" s="33"/>
      <c r="AJR62" s="33"/>
      <c r="AJS62" s="33"/>
      <c r="AJT62" s="33"/>
      <c r="AJU62" s="33"/>
      <c r="AJV62" s="33"/>
      <c r="AJW62" s="33"/>
      <c r="AJX62" s="33"/>
      <c r="AJY62" s="33"/>
      <c r="AJZ62" s="33"/>
      <c r="AKA62" s="33"/>
      <c r="AKB62" s="33"/>
      <c r="AKC62" s="33"/>
      <c r="AKD62" s="33"/>
      <c r="AKE62" s="33"/>
      <c r="AKF62" s="33"/>
      <c r="AKG62" s="33"/>
      <c r="AKH62" s="33"/>
      <c r="AKI62" s="33"/>
      <c r="AKJ62" s="33"/>
      <c r="AKK62" s="33"/>
      <c r="AKL62" s="33"/>
      <c r="AKM62" s="33"/>
      <c r="AKN62" s="33"/>
      <c r="AKO62" s="33"/>
      <c r="AKP62" s="33"/>
      <c r="AKQ62" s="33"/>
      <c r="AKR62" s="33"/>
      <c r="AKS62" s="33"/>
      <c r="AKT62" s="33"/>
      <c r="AKU62" s="33"/>
      <c r="AKV62" s="33"/>
      <c r="AKW62" s="33"/>
      <c r="AKX62" s="33"/>
      <c r="AKY62" s="33"/>
      <c r="AKZ62" s="33"/>
      <c r="ALA62" s="33"/>
      <c r="ALB62" s="33"/>
      <c r="ALC62" s="33"/>
      <c r="ALD62" s="33"/>
      <c r="ALE62" s="33"/>
      <c r="ALF62" s="33"/>
      <c r="ALG62" s="33"/>
      <c r="ALH62" s="33"/>
      <c r="ALI62" s="33"/>
      <c r="ALJ62" s="33"/>
      <c r="ALK62" s="33"/>
      <c r="ALL62" s="33"/>
      <c r="ALM62" s="33"/>
      <c r="ALN62" s="33"/>
      <c r="ALO62" s="33"/>
      <c r="ALP62" s="33"/>
      <c r="ALQ62" s="33"/>
      <c r="ALR62" s="33"/>
      <c r="ALS62" s="33"/>
      <c r="ALT62" s="33"/>
      <c r="ALU62" s="33"/>
      <c r="ALV62" s="33"/>
      <c r="ALW62" s="33"/>
      <c r="ALX62" s="33"/>
      <c r="ALY62" s="33"/>
      <c r="ALZ62" s="33"/>
      <c r="AMA62" s="33"/>
      <c r="AMB62" s="33"/>
      <c r="AMC62" s="33"/>
      <c r="AMD62" s="33"/>
      <c r="AME62" s="33"/>
      <c r="AMF62" s="33"/>
      <c r="AMG62" s="33"/>
      <c r="AMH62" s="33"/>
      <c r="AMI62" s="33"/>
      <c r="AMJ62" s="33"/>
    </row>
    <row r="63" spans="1:1024" ht="15.75" customHeight="1">
      <c r="A63" s="37"/>
      <c r="B63" s="130"/>
      <c r="C63" s="130"/>
      <c r="D63" s="130"/>
      <c r="E63" s="130"/>
      <c r="F63" s="130"/>
      <c r="G63" s="130"/>
      <c r="H63" s="37"/>
      <c r="I63" s="37"/>
      <c r="J63" s="37"/>
      <c r="K63" s="131"/>
      <c r="L63" s="39"/>
      <c r="M63" s="39"/>
      <c r="N63" s="39"/>
      <c r="O63" s="39"/>
      <c r="P63" s="37"/>
      <c r="Q63" s="41"/>
      <c r="R63" s="41"/>
      <c r="S63" s="37"/>
      <c r="T63" s="37"/>
      <c r="U63" s="37"/>
      <c r="V63" s="37"/>
      <c r="W63" s="37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  <c r="AEH63" s="33"/>
      <c r="AEI63" s="33"/>
      <c r="AEJ63" s="33"/>
      <c r="AEK63" s="33"/>
      <c r="AEL63" s="33"/>
      <c r="AEM63" s="33"/>
      <c r="AEN63" s="33"/>
      <c r="AEO63" s="33"/>
      <c r="AEP63" s="33"/>
      <c r="AEQ63" s="33"/>
      <c r="AER63" s="33"/>
      <c r="AES63" s="33"/>
      <c r="AET63" s="33"/>
      <c r="AEU63" s="33"/>
      <c r="AEV63" s="33"/>
      <c r="AEW63" s="33"/>
      <c r="AEX63" s="33"/>
      <c r="AEY63" s="33"/>
      <c r="AEZ63" s="33"/>
      <c r="AFA63" s="33"/>
      <c r="AFB63" s="33"/>
      <c r="AFC63" s="33"/>
      <c r="AFD63" s="33"/>
      <c r="AFE63" s="33"/>
      <c r="AFF63" s="33"/>
      <c r="AFG63" s="33"/>
      <c r="AFH63" s="33"/>
      <c r="AFI63" s="33"/>
      <c r="AFJ63" s="33"/>
      <c r="AFK63" s="33"/>
      <c r="AFL63" s="33"/>
      <c r="AFM63" s="33"/>
      <c r="AFN63" s="33"/>
      <c r="AFO63" s="33"/>
      <c r="AFP63" s="33"/>
      <c r="AFQ63" s="33"/>
      <c r="AFR63" s="33"/>
      <c r="AFS63" s="33"/>
      <c r="AFT63" s="33"/>
      <c r="AFU63" s="33"/>
      <c r="AFV63" s="33"/>
      <c r="AFW63" s="33"/>
      <c r="AFX63" s="33"/>
      <c r="AFY63" s="33"/>
      <c r="AFZ63" s="33"/>
      <c r="AGA63" s="33"/>
      <c r="AGB63" s="33"/>
      <c r="AGC63" s="33"/>
      <c r="AGD63" s="33"/>
      <c r="AGE63" s="33"/>
      <c r="AGF63" s="33"/>
      <c r="AGG63" s="33"/>
      <c r="AGH63" s="33"/>
      <c r="AGI63" s="33"/>
      <c r="AGJ63" s="33"/>
      <c r="AGK63" s="33"/>
      <c r="AGL63" s="33"/>
      <c r="AGM63" s="33"/>
      <c r="AGN63" s="33"/>
      <c r="AGO63" s="33"/>
      <c r="AGP63" s="33"/>
      <c r="AGQ63" s="33"/>
      <c r="AGR63" s="33"/>
      <c r="AGS63" s="33"/>
      <c r="AGT63" s="33"/>
      <c r="AGU63" s="33"/>
      <c r="AGV63" s="33"/>
      <c r="AGW63" s="33"/>
      <c r="AGX63" s="33"/>
      <c r="AGY63" s="33"/>
      <c r="AGZ63" s="33"/>
      <c r="AHA63" s="33"/>
      <c r="AHB63" s="33"/>
      <c r="AHC63" s="33"/>
      <c r="AHD63" s="33"/>
      <c r="AHE63" s="33"/>
      <c r="AHF63" s="33"/>
      <c r="AHG63" s="33"/>
      <c r="AHH63" s="33"/>
      <c r="AHI63" s="33"/>
      <c r="AHJ63" s="33"/>
      <c r="AHK63" s="33"/>
      <c r="AHL63" s="33"/>
      <c r="AHM63" s="33"/>
      <c r="AHN63" s="33"/>
      <c r="AHO63" s="33"/>
      <c r="AHP63" s="33"/>
      <c r="AHQ63" s="33"/>
      <c r="AHR63" s="33"/>
      <c r="AHS63" s="33"/>
      <c r="AHT63" s="33"/>
      <c r="AHU63" s="33"/>
      <c r="AHV63" s="33"/>
      <c r="AHW63" s="33"/>
      <c r="AHX63" s="33"/>
      <c r="AHY63" s="33"/>
      <c r="AHZ63" s="33"/>
      <c r="AIA63" s="33"/>
      <c r="AIB63" s="33"/>
      <c r="AIC63" s="33"/>
      <c r="AID63" s="33"/>
      <c r="AIE63" s="33"/>
      <c r="AIF63" s="33"/>
      <c r="AIG63" s="33"/>
      <c r="AIH63" s="33"/>
      <c r="AII63" s="33"/>
      <c r="AIJ63" s="33"/>
      <c r="AIK63" s="33"/>
      <c r="AIL63" s="33"/>
      <c r="AIM63" s="33"/>
      <c r="AIN63" s="33"/>
      <c r="AIO63" s="33"/>
      <c r="AIP63" s="33"/>
      <c r="AIQ63" s="33"/>
      <c r="AIR63" s="33"/>
      <c r="AIS63" s="33"/>
      <c r="AIT63" s="33"/>
      <c r="AIU63" s="33"/>
      <c r="AIV63" s="33"/>
      <c r="AIW63" s="33"/>
      <c r="AIX63" s="33"/>
      <c r="AIY63" s="33"/>
      <c r="AIZ63" s="33"/>
      <c r="AJA63" s="33"/>
      <c r="AJB63" s="33"/>
      <c r="AJC63" s="33"/>
      <c r="AJD63" s="33"/>
      <c r="AJE63" s="33"/>
      <c r="AJF63" s="33"/>
      <c r="AJG63" s="33"/>
      <c r="AJH63" s="33"/>
      <c r="AJI63" s="33"/>
      <c r="AJJ63" s="33"/>
      <c r="AJK63" s="33"/>
      <c r="AJL63" s="33"/>
      <c r="AJM63" s="33"/>
      <c r="AJN63" s="33"/>
      <c r="AJO63" s="33"/>
      <c r="AJP63" s="33"/>
      <c r="AJQ63" s="33"/>
      <c r="AJR63" s="33"/>
      <c r="AJS63" s="33"/>
      <c r="AJT63" s="33"/>
      <c r="AJU63" s="33"/>
      <c r="AJV63" s="33"/>
      <c r="AJW63" s="33"/>
      <c r="AJX63" s="33"/>
      <c r="AJY63" s="33"/>
      <c r="AJZ63" s="33"/>
      <c r="AKA63" s="33"/>
      <c r="AKB63" s="33"/>
      <c r="AKC63" s="33"/>
      <c r="AKD63" s="33"/>
      <c r="AKE63" s="33"/>
      <c r="AKF63" s="33"/>
      <c r="AKG63" s="33"/>
      <c r="AKH63" s="33"/>
      <c r="AKI63" s="33"/>
      <c r="AKJ63" s="33"/>
      <c r="AKK63" s="33"/>
      <c r="AKL63" s="33"/>
      <c r="AKM63" s="33"/>
      <c r="AKN63" s="33"/>
      <c r="AKO63" s="33"/>
      <c r="AKP63" s="33"/>
      <c r="AKQ63" s="33"/>
      <c r="AKR63" s="33"/>
      <c r="AKS63" s="33"/>
      <c r="AKT63" s="33"/>
      <c r="AKU63" s="33"/>
      <c r="AKV63" s="33"/>
      <c r="AKW63" s="33"/>
      <c r="AKX63" s="33"/>
      <c r="AKY63" s="33"/>
      <c r="AKZ63" s="33"/>
      <c r="ALA63" s="33"/>
      <c r="ALB63" s="33"/>
      <c r="ALC63" s="33"/>
      <c r="ALD63" s="33"/>
      <c r="ALE63" s="33"/>
      <c r="ALF63" s="33"/>
      <c r="ALG63" s="33"/>
      <c r="ALH63" s="33"/>
      <c r="ALI63" s="33"/>
      <c r="ALJ63" s="33"/>
      <c r="ALK63" s="33"/>
      <c r="ALL63" s="33"/>
      <c r="ALM63" s="33"/>
      <c r="ALN63" s="33"/>
      <c r="ALO63" s="33"/>
      <c r="ALP63" s="33"/>
      <c r="ALQ63" s="33"/>
      <c r="ALR63" s="33"/>
      <c r="ALS63" s="33"/>
      <c r="ALT63" s="33"/>
      <c r="ALU63" s="33"/>
      <c r="ALV63" s="33"/>
      <c r="ALW63" s="33"/>
      <c r="ALX63" s="33"/>
      <c r="ALY63" s="33"/>
      <c r="ALZ63" s="33"/>
      <c r="AMA63" s="33"/>
      <c r="AMB63" s="33"/>
      <c r="AMC63" s="33"/>
      <c r="AMD63" s="33"/>
      <c r="AME63" s="33"/>
      <c r="AMF63" s="33"/>
      <c r="AMG63" s="33"/>
      <c r="AMH63" s="33"/>
      <c r="AMI63" s="33"/>
      <c r="AMJ63" s="33"/>
    </row>
    <row r="64" spans="1:1024" ht="15.75" customHeight="1">
      <c r="A64" s="37"/>
      <c r="B64" s="130"/>
      <c r="C64" s="130"/>
      <c r="D64" s="130"/>
      <c r="E64" s="130"/>
      <c r="F64" s="130"/>
      <c r="G64" s="130"/>
      <c r="H64" s="37"/>
      <c r="I64" s="37"/>
      <c r="J64" s="37"/>
      <c r="K64" s="131"/>
      <c r="L64" s="39"/>
      <c r="M64" s="39"/>
      <c r="N64" s="39"/>
      <c r="O64" s="39"/>
      <c r="P64" s="37"/>
      <c r="Q64" s="41"/>
      <c r="R64" s="41"/>
      <c r="S64" s="37"/>
      <c r="T64" s="37"/>
      <c r="U64" s="37"/>
      <c r="V64" s="37"/>
      <c r="W64" s="37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  <c r="AEH64" s="33"/>
      <c r="AEI64" s="33"/>
      <c r="AEJ64" s="33"/>
      <c r="AEK64" s="33"/>
      <c r="AEL64" s="33"/>
      <c r="AEM64" s="33"/>
      <c r="AEN64" s="33"/>
      <c r="AEO64" s="33"/>
      <c r="AEP64" s="33"/>
      <c r="AEQ64" s="33"/>
      <c r="AER64" s="33"/>
      <c r="AES64" s="33"/>
      <c r="AET64" s="33"/>
      <c r="AEU64" s="33"/>
      <c r="AEV64" s="33"/>
      <c r="AEW64" s="33"/>
      <c r="AEX64" s="33"/>
      <c r="AEY64" s="33"/>
      <c r="AEZ64" s="33"/>
      <c r="AFA64" s="33"/>
      <c r="AFB64" s="33"/>
      <c r="AFC64" s="33"/>
      <c r="AFD64" s="33"/>
      <c r="AFE64" s="33"/>
      <c r="AFF64" s="33"/>
      <c r="AFG64" s="33"/>
      <c r="AFH64" s="33"/>
      <c r="AFI64" s="33"/>
      <c r="AFJ64" s="33"/>
      <c r="AFK64" s="33"/>
      <c r="AFL64" s="33"/>
      <c r="AFM64" s="33"/>
      <c r="AFN64" s="33"/>
      <c r="AFO64" s="33"/>
      <c r="AFP64" s="33"/>
      <c r="AFQ64" s="33"/>
      <c r="AFR64" s="33"/>
      <c r="AFS64" s="33"/>
      <c r="AFT64" s="33"/>
      <c r="AFU64" s="33"/>
      <c r="AFV64" s="33"/>
      <c r="AFW64" s="33"/>
      <c r="AFX64" s="33"/>
      <c r="AFY64" s="33"/>
      <c r="AFZ64" s="33"/>
      <c r="AGA64" s="33"/>
      <c r="AGB64" s="33"/>
      <c r="AGC64" s="33"/>
      <c r="AGD64" s="33"/>
      <c r="AGE64" s="33"/>
      <c r="AGF64" s="33"/>
      <c r="AGG64" s="33"/>
      <c r="AGH64" s="33"/>
      <c r="AGI64" s="33"/>
      <c r="AGJ64" s="33"/>
      <c r="AGK64" s="33"/>
      <c r="AGL64" s="33"/>
      <c r="AGM64" s="33"/>
      <c r="AGN64" s="33"/>
      <c r="AGO64" s="33"/>
      <c r="AGP64" s="33"/>
      <c r="AGQ64" s="33"/>
      <c r="AGR64" s="33"/>
      <c r="AGS64" s="33"/>
      <c r="AGT64" s="33"/>
      <c r="AGU64" s="33"/>
      <c r="AGV64" s="33"/>
      <c r="AGW64" s="33"/>
      <c r="AGX64" s="33"/>
      <c r="AGY64" s="33"/>
      <c r="AGZ64" s="33"/>
      <c r="AHA64" s="33"/>
      <c r="AHB64" s="33"/>
      <c r="AHC64" s="33"/>
      <c r="AHD64" s="33"/>
      <c r="AHE64" s="33"/>
      <c r="AHF64" s="33"/>
      <c r="AHG64" s="33"/>
      <c r="AHH64" s="33"/>
      <c r="AHI64" s="33"/>
      <c r="AHJ64" s="33"/>
      <c r="AHK64" s="33"/>
      <c r="AHL64" s="33"/>
      <c r="AHM64" s="33"/>
      <c r="AHN64" s="33"/>
      <c r="AHO64" s="33"/>
      <c r="AHP64" s="33"/>
      <c r="AHQ64" s="33"/>
      <c r="AHR64" s="33"/>
      <c r="AHS64" s="33"/>
      <c r="AHT64" s="33"/>
      <c r="AHU64" s="33"/>
      <c r="AHV64" s="33"/>
      <c r="AHW64" s="33"/>
      <c r="AHX64" s="33"/>
      <c r="AHY64" s="33"/>
      <c r="AHZ64" s="33"/>
      <c r="AIA64" s="33"/>
      <c r="AIB64" s="33"/>
      <c r="AIC64" s="33"/>
      <c r="AID64" s="33"/>
      <c r="AIE64" s="33"/>
      <c r="AIF64" s="33"/>
      <c r="AIG64" s="33"/>
      <c r="AIH64" s="33"/>
      <c r="AII64" s="33"/>
      <c r="AIJ64" s="33"/>
      <c r="AIK64" s="33"/>
      <c r="AIL64" s="33"/>
      <c r="AIM64" s="33"/>
      <c r="AIN64" s="33"/>
      <c r="AIO64" s="33"/>
      <c r="AIP64" s="33"/>
      <c r="AIQ64" s="33"/>
      <c r="AIR64" s="33"/>
      <c r="AIS64" s="33"/>
      <c r="AIT64" s="33"/>
      <c r="AIU64" s="33"/>
      <c r="AIV64" s="33"/>
      <c r="AIW64" s="33"/>
      <c r="AIX64" s="33"/>
      <c r="AIY64" s="33"/>
      <c r="AIZ64" s="33"/>
      <c r="AJA64" s="33"/>
      <c r="AJB64" s="33"/>
      <c r="AJC64" s="33"/>
      <c r="AJD64" s="33"/>
      <c r="AJE64" s="33"/>
      <c r="AJF64" s="33"/>
      <c r="AJG64" s="33"/>
      <c r="AJH64" s="33"/>
      <c r="AJI64" s="33"/>
      <c r="AJJ64" s="33"/>
      <c r="AJK64" s="33"/>
      <c r="AJL64" s="33"/>
      <c r="AJM64" s="33"/>
      <c r="AJN64" s="33"/>
      <c r="AJO64" s="33"/>
      <c r="AJP64" s="33"/>
      <c r="AJQ64" s="33"/>
      <c r="AJR64" s="33"/>
      <c r="AJS64" s="33"/>
      <c r="AJT64" s="33"/>
      <c r="AJU64" s="33"/>
      <c r="AJV64" s="33"/>
      <c r="AJW64" s="33"/>
      <c r="AJX64" s="33"/>
      <c r="AJY64" s="33"/>
      <c r="AJZ64" s="33"/>
      <c r="AKA64" s="33"/>
      <c r="AKB64" s="33"/>
      <c r="AKC64" s="33"/>
      <c r="AKD64" s="33"/>
      <c r="AKE64" s="33"/>
      <c r="AKF64" s="33"/>
      <c r="AKG64" s="33"/>
      <c r="AKH64" s="33"/>
      <c r="AKI64" s="33"/>
      <c r="AKJ64" s="33"/>
      <c r="AKK64" s="33"/>
      <c r="AKL64" s="33"/>
      <c r="AKM64" s="33"/>
      <c r="AKN64" s="33"/>
      <c r="AKO64" s="33"/>
      <c r="AKP64" s="33"/>
      <c r="AKQ64" s="33"/>
      <c r="AKR64" s="33"/>
      <c r="AKS64" s="33"/>
      <c r="AKT64" s="33"/>
      <c r="AKU64" s="33"/>
      <c r="AKV64" s="33"/>
      <c r="AKW64" s="33"/>
      <c r="AKX64" s="33"/>
      <c r="AKY64" s="33"/>
      <c r="AKZ64" s="33"/>
      <c r="ALA64" s="33"/>
      <c r="ALB64" s="33"/>
      <c r="ALC64" s="33"/>
      <c r="ALD64" s="33"/>
      <c r="ALE64" s="33"/>
      <c r="ALF64" s="33"/>
      <c r="ALG64" s="33"/>
      <c r="ALH64" s="33"/>
      <c r="ALI64" s="33"/>
      <c r="ALJ64" s="33"/>
      <c r="ALK64" s="33"/>
      <c r="ALL64" s="33"/>
      <c r="ALM64" s="33"/>
      <c r="ALN64" s="33"/>
      <c r="ALO64" s="33"/>
      <c r="ALP64" s="33"/>
      <c r="ALQ64" s="33"/>
      <c r="ALR64" s="33"/>
      <c r="ALS64" s="33"/>
      <c r="ALT64" s="33"/>
      <c r="ALU64" s="33"/>
      <c r="ALV64" s="33"/>
      <c r="ALW64" s="33"/>
      <c r="ALX64" s="33"/>
      <c r="ALY64" s="33"/>
      <c r="ALZ64" s="33"/>
      <c r="AMA64" s="33"/>
      <c r="AMB64" s="33"/>
      <c r="AMC64" s="33"/>
      <c r="AMD64" s="33"/>
      <c r="AME64" s="33"/>
      <c r="AMF64" s="33"/>
      <c r="AMG64" s="33"/>
      <c r="AMH64" s="33"/>
      <c r="AMI64" s="33"/>
      <c r="AMJ64" s="33"/>
    </row>
    <row r="65" spans="1:1024" ht="15.75" customHeight="1">
      <c r="A65" s="37"/>
      <c r="B65" s="130"/>
      <c r="C65" s="130"/>
      <c r="D65" s="130"/>
      <c r="E65" s="130"/>
      <c r="F65" s="130"/>
      <c r="G65" s="130"/>
      <c r="H65" s="37"/>
      <c r="I65" s="37"/>
      <c r="J65" s="37"/>
      <c r="K65" s="131"/>
      <c r="L65" s="39"/>
      <c r="M65" s="39"/>
      <c r="N65" s="39"/>
      <c r="O65" s="39"/>
      <c r="P65" s="37"/>
      <c r="Q65" s="41"/>
      <c r="R65" s="41"/>
      <c r="S65" s="37"/>
      <c r="T65" s="37"/>
      <c r="U65" s="37"/>
      <c r="V65" s="37"/>
      <c r="W65" s="37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  <c r="AEH65" s="33"/>
      <c r="AEI65" s="33"/>
      <c r="AEJ65" s="33"/>
      <c r="AEK65" s="33"/>
      <c r="AEL65" s="33"/>
      <c r="AEM65" s="33"/>
      <c r="AEN65" s="33"/>
      <c r="AEO65" s="33"/>
      <c r="AEP65" s="33"/>
      <c r="AEQ65" s="33"/>
      <c r="AER65" s="33"/>
      <c r="AES65" s="33"/>
      <c r="AET65" s="33"/>
      <c r="AEU65" s="33"/>
      <c r="AEV65" s="33"/>
      <c r="AEW65" s="33"/>
      <c r="AEX65" s="33"/>
      <c r="AEY65" s="33"/>
      <c r="AEZ65" s="33"/>
      <c r="AFA65" s="33"/>
      <c r="AFB65" s="33"/>
      <c r="AFC65" s="33"/>
      <c r="AFD65" s="33"/>
      <c r="AFE65" s="33"/>
      <c r="AFF65" s="33"/>
      <c r="AFG65" s="33"/>
      <c r="AFH65" s="33"/>
      <c r="AFI65" s="33"/>
      <c r="AFJ65" s="33"/>
      <c r="AFK65" s="33"/>
      <c r="AFL65" s="33"/>
      <c r="AFM65" s="33"/>
      <c r="AFN65" s="33"/>
      <c r="AFO65" s="33"/>
      <c r="AFP65" s="33"/>
      <c r="AFQ65" s="33"/>
      <c r="AFR65" s="33"/>
      <c r="AFS65" s="33"/>
      <c r="AFT65" s="33"/>
      <c r="AFU65" s="33"/>
      <c r="AFV65" s="33"/>
      <c r="AFW65" s="33"/>
      <c r="AFX65" s="33"/>
      <c r="AFY65" s="33"/>
      <c r="AFZ65" s="33"/>
      <c r="AGA65" s="33"/>
      <c r="AGB65" s="33"/>
      <c r="AGC65" s="33"/>
      <c r="AGD65" s="33"/>
      <c r="AGE65" s="33"/>
      <c r="AGF65" s="33"/>
      <c r="AGG65" s="33"/>
      <c r="AGH65" s="33"/>
      <c r="AGI65" s="33"/>
      <c r="AGJ65" s="33"/>
      <c r="AGK65" s="33"/>
      <c r="AGL65" s="33"/>
      <c r="AGM65" s="33"/>
      <c r="AGN65" s="33"/>
      <c r="AGO65" s="33"/>
      <c r="AGP65" s="33"/>
      <c r="AGQ65" s="33"/>
      <c r="AGR65" s="33"/>
      <c r="AGS65" s="33"/>
      <c r="AGT65" s="33"/>
      <c r="AGU65" s="33"/>
      <c r="AGV65" s="33"/>
      <c r="AGW65" s="33"/>
      <c r="AGX65" s="33"/>
      <c r="AGY65" s="33"/>
      <c r="AGZ65" s="33"/>
      <c r="AHA65" s="33"/>
      <c r="AHB65" s="33"/>
      <c r="AHC65" s="33"/>
      <c r="AHD65" s="33"/>
      <c r="AHE65" s="33"/>
      <c r="AHF65" s="33"/>
      <c r="AHG65" s="33"/>
      <c r="AHH65" s="33"/>
      <c r="AHI65" s="33"/>
      <c r="AHJ65" s="33"/>
      <c r="AHK65" s="33"/>
      <c r="AHL65" s="33"/>
      <c r="AHM65" s="33"/>
      <c r="AHN65" s="33"/>
      <c r="AHO65" s="33"/>
      <c r="AHP65" s="33"/>
      <c r="AHQ65" s="33"/>
      <c r="AHR65" s="33"/>
      <c r="AHS65" s="33"/>
      <c r="AHT65" s="33"/>
      <c r="AHU65" s="33"/>
      <c r="AHV65" s="33"/>
      <c r="AHW65" s="33"/>
      <c r="AHX65" s="33"/>
      <c r="AHY65" s="33"/>
      <c r="AHZ65" s="33"/>
      <c r="AIA65" s="33"/>
      <c r="AIB65" s="33"/>
      <c r="AIC65" s="33"/>
      <c r="AID65" s="33"/>
      <c r="AIE65" s="33"/>
      <c r="AIF65" s="33"/>
      <c r="AIG65" s="33"/>
      <c r="AIH65" s="33"/>
      <c r="AII65" s="33"/>
      <c r="AIJ65" s="33"/>
      <c r="AIK65" s="33"/>
      <c r="AIL65" s="33"/>
      <c r="AIM65" s="33"/>
      <c r="AIN65" s="33"/>
      <c r="AIO65" s="33"/>
      <c r="AIP65" s="33"/>
      <c r="AIQ65" s="33"/>
      <c r="AIR65" s="33"/>
      <c r="AIS65" s="33"/>
      <c r="AIT65" s="33"/>
      <c r="AIU65" s="33"/>
      <c r="AIV65" s="33"/>
      <c r="AIW65" s="33"/>
      <c r="AIX65" s="33"/>
      <c r="AIY65" s="33"/>
      <c r="AIZ65" s="33"/>
      <c r="AJA65" s="33"/>
      <c r="AJB65" s="33"/>
      <c r="AJC65" s="33"/>
      <c r="AJD65" s="33"/>
      <c r="AJE65" s="33"/>
      <c r="AJF65" s="33"/>
      <c r="AJG65" s="33"/>
      <c r="AJH65" s="33"/>
      <c r="AJI65" s="33"/>
      <c r="AJJ65" s="33"/>
      <c r="AJK65" s="33"/>
      <c r="AJL65" s="33"/>
      <c r="AJM65" s="33"/>
      <c r="AJN65" s="33"/>
      <c r="AJO65" s="33"/>
      <c r="AJP65" s="33"/>
      <c r="AJQ65" s="33"/>
      <c r="AJR65" s="33"/>
      <c r="AJS65" s="33"/>
      <c r="AJT65" s="33"/>
      <c r="AJU65" s="33"/>
      <c r="AJV65" s="33"/>
      <c r="AJW65" s="33"/>
      <c r="AJX65" s="33"/>
      <c r="AJY65" s="33"/>
      <c r="AJZ65" s="33"/>
      <c r="AKA65" s="33"/>
      <c r="AKB65" s="33"/>
      <c r="AKC65" s="33"/>
      <c r="AKD65" s="33"/>
      <c r="AKE65" s="33"/>
      <c r="AKF65" s="33"/>
      <c r="AKG65" s="33"/>
      <c r="AKH65" s="33"/>
      <c r="AKI65" s="33"/>
      <c r="AKJ65" s="33"/>
      <c r="AKK65" s="33"/>
      <c r="AKL65" s="33"/>
      <c r="AKM65" s="33"/>
      <c r="AKN65" s="33"/>
      <c r="AKO65" s="33"/>
      <c r="AKP65" s="33"/>
      <c r="AKQ65" s="33"/>
      <c r="AKR65" s="33"/>
      <c r="AKS65" s="33"/>
      <c r="AKT65" s="33"/>
      <c r="AKU65" s="33"/>
      <c r="AKV65" s="33"/>
      <c r="AKW65" s="33"/>
      <c r="AKX65" s="33"/>
      <c r="AKY65" s="33"/>
      <c r="AKZ65" s="33"/>
      <c r="ALA65" s="33"/>
      <c r="ALB65" s="33"/>
      <c r="ALC65" s="33"/>
      <c r="ALD65" s="33"/>
      <c r="ALE65" s="33"/>
      <c r="ALF65" s="33"/>
      <c r="ALG65" s="33"/>
      <c r="ALH65" s="33"/>
      <c r="ALI65" s="33"/>
      <c r="ALJ65" s="33"/>
      <c r="ALK65" s="33"/>
      <c r="ALL65" s="33"/>
      <c r="ALM65" s="33"/>
      <c r="ALN65" s="33"/>
      <c r="ALO65" s="33"/>
      <c r="ALP65" s="33"/>
      <c r="ALQ65" s="33"/>
      <c r="ALR65" s="33"/>
      <c r="ALS65" s="33"/>
      <c r="ALT65" s="33"/>
      <c r="ALU65" s="33"/>
      <c r="ALV65" s="33"/>
      <c r="ALW65" s="33"/>
      <c r="ALX65" s="33"/>
      <c r="ALY65" s="33"/>
      <c r="ALZ65" s="33"/>
      <c r="AMA65" s="33"/>
      <c r="AMB65" s="33"/>
      <c r="AMC65" s="33"/>
      <c r="AMD65" s="33"/>
      <c r="AME65" s="33"/>
      <c r="AMF65" s="33"/>
      <c r="AMG65" s="33"/>
      <c r="AMH65" s="33"/>
      <c r="AMI65" s="33"/>
      <c r="AMJ65" s="33"/>
    </row>
    <row r="66" spans="1:1024" ht="15.75" customHeight="1">
      <c r="A66" s="37"/>
      <c r="B66" s="130"/>
      <c r="C66" s="130"/>
      <c r="D66" s="130"/>
      <c r="E66" s="130"/>
      <c r="F66" s="130"/>
      <c r="G66" s="130"/>
      <c r="H66" s="37"/>
      <c r="I66" s="37"/>
      <c r="J66" s="37"/>
      <c r="K66" s="131"/>
      <c r="L66" s="39"/>
      <c r="M66" s="39"/>
      <c r="N66" s="39"/>
      <c r="O66" s="39"/>
      <c r="P66" s="37"/>
      <c r="Q66" s="41"/>
      <c r="R66" s="41"/>
      <c r="S66" s="37"/>
      <c r="T66" s="37"/>
      <c r="U66" s="37"/>
      <c r="V66" s="37"/>
      <c r="W66" s="37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  <c r="AMA66" s="33"/>
      <c r="AMB66" s="33"/>
      <c r="AMC66" s="33"/>
      <c r="AMD66" s="33"/>
      <c r="AME66" s="33"/>
      <c r="AMF66" s="33"/>
      <c r="AMG66" s="33"/>
      <c r="AMH66" s="33"/>
      <c r="AMI66" s="33"/>
      <c r="AMJ66" s="33"/>
    </row>
    <row r="67" spans="1:1024" ht="15.75" customHeight="1">
      <c r="A67" s="37"/>
      <c r="B67" s="130"/>
      <c r="C67" s="130"/>
      <c r="D67" s="130"/>
      <c r="E67" s="130"/>
      <c r="F67" s="130"/>
      <c r="G67" s="130"/>
      <c r="H67" s="37"/>
      <c r="I67" s="37"/>
      <c r="J67" s="37"/>
      <c r="K67" s="131"/>
      <c r="L67" s="39"/>
      <c r="M67" s="39"/>
      <c r="N67" s="39"/>
      <c r="O67" s="39"/>
      <c r="P67" s="37"/>
      <c r="Q67" s="41"/>
      <c r="R67" s="41"/>
      <c r="S67" s="37"/>
      <c r="T67" s="37"/>
      <c r="U67" s="37"/>
      <c r="V67" s="37"/>
      <c r="W67" s="37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  <c r="AEH67" s="33"/>
      <c r="AEI67" s="33"/>
      <c r="AEJ67" s="33"/>
      <c r="AEK67" s="33"/>
      <c r="AEL67" s="33"/>
      <c r="AEM67" s="33"/>
      <c r="AEN67" s="33"/>
      <c r="AEO67" s="33"/>
      <c r="AEP67" s="33"/>
      <c r="AEQ67" s="33"/>
      <c r="AER67" s="33"/>
      <c r="AES67" s="33"/>
      <c r="AET67" s="33"/>
      <c r="AEU67" s="33"/>
      <c r="AEV67" s="33"/>
      <c r="AEW67" s="33"/>
      <c r="AEX67" s="33"/>
      <c r="AEY67" s="33"/>
      <c r="AEZ67" s="33"/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/>
      <c r="AFL67" s="33"/>
      <c r="AFM67" s="33"/>
      <c r="AFN67" s="33"/>
      <c r="AFO67" s="33"/>
      <c r="AFP67" s="33"/>
      <c r="AFQ67" s="33"/>
      <c r="AFR67" s="33"/>
      <c r="AFS67" s="33"/>
      <c r="AFT67" s="33"/>
      <c r="AFU67" s="33"/>
      <c r="AFV67" s="33"/>
      <c r="AFW67" s="33"/>
      <c r="AFX67" s="33"/>
      <c r="AFY67" s="33"/>
      <c r="AFZ67" s="33"/>
      <c r="AGA67" s="33"/>
      <c r="AGB67" s="33"/>
      <c r="AGC67" s="33"/>
      <c r="AGD67" s="33"/>
      <c r="AGE67" s="33"/>
      <c r="AGF67" s="33"/>
      <c r="AGG67" s="33"/>
      <c r="AGH67" s="33"/>
      <c r="AGI67" s="33"/>
      <c r="AGJ67" s="33"/>
      <c r="AGK67" s="33"/>
      <c r="AGL67" s="33"/>
      <c r="AGM67" s="33"/>
      <c r="AGN67" s="33"/>
      <c r="AGO67" s="33"/>
      <c r="AGP67" s="33"/>
      <c r="AGQ67" s="33"/>
      <c r="AGR67" s="33"/>
      <c r="AGS67" s="33"/>
      <c r="AGT67" s="33"/>
      <c r="AGU67" s="33"/>
      <c r="AGV67" s="33"/>
      <c r="AGW67" s="33"/>
      <c r="AGX67" s="33"/>
      <c r="AGY67" s="33"/>
      <c r="AGZ67" s="33"/>
      <c r="AHA67" s="33"/>
      <c r="AHB67" s="33"/>
      <c r="AHC67" s="33"/>
      <c r="AHD67" s="33"/>
      <c r="AHE67" s="33"/>
      <c r="AHF67" s="33"/>
      <c r="AHG67" s="33"/>
      <c r="AHH67" s="33"/>
      <c r="AHI67" s="33"/>
      <c r="AHJ67" s="33"/>
      <c r="AHK67" s="33"/>
      <c r="AHL67" s="33"/>
      <c r="AHM67" s="33"/>
      <c r="AHN67" s="33"/>
      <c r="AHO67" s="33"/>
      <c r="AHP67" s="33"/>
      <c r="AHQ67" s="33"/>
      <c r="AHR67" s="33"/>
      <c r="AHS67" s="33"/>
      <c r="AHT67" s="33"/>
      <c r="AHU67" s="33"/>
      <c r="AHV67" s="33"/>
      <c r="AHW67" s="33"/>
      <c r="AHX67" s="33"/>
      <c r="AHY67" s="33"/>
      <c r="AHZ67" s="33"/>
      <c r="AIA67" s="33"/>
      <c r="AIB67" s="33"/>
      <c r="AIC67" s="33"/>
      <c r="AID67" s="33"/>
      <c r="AIE67" s="33"/>
      <c r="AIF67" s="33"/>
      <c r="AIG67" s="33"/>
      <c r="AIH67" s="33"/>
      <c r="AII67" s="33"/>
      <c r="AIJ67" s="33"/>
      <c r="AIK67" s="33"/>
      <c r="AIL67" s="33"/>
      <c r="AIM67" s="33"/>
      <c r="AIN67" s="33"/>
      <c r="AIO67" s="33"/>
      <c r="AIP67" s="33"/>
      <c r="AIQ67" s="33"/>
      <c r="AIR67" s="33"/>
      <c r="AIS67" s="33"/>
      <c r="AIT67" s="33"/>
      <c r="AIU67" s="33"/>
      <c r="AIV67" s="33"/>
      <c r="AIW67" s="33"/>
      <c r="AIX67" s="33"/>
      <c r="AIY67" s="33"/>
      <c r="AIZ67" s="33"/>
      <c r="AJA67" s="33"/>
      <c r="AJB67" s="33"/>
      <c r="AJC67" s="33"/>
      <c r="AJD67" s="33"/>
      <c r="AJE67" s="33"/>
      <c r="AJF67" s="33"/>
      <c r="AJG67" s="33"/>
      <c r="AJH67" s="33"/>
      <c r="AJI67" s="33"/>
      <c r="AJJ67" s="33"/>
      <c r="AJK67" s="33"/>
      <c r="AJL67" s="33"/>
      <c r="AJM67" s="33"/>
      <c r="AJN67" s="33"/>
      <c r="AJO67" s="33"/>
      <c r="AJP67" s="33"/>
      <c r="AJQ67" s="33"/>
      <c r="AJR67" s="33"/>
      <c r="AJS67" s="33"/>
      <c r="AJT67" s="33"/>
      <c r="AJU67" s="33"/>
      <c r="AJV67" s="33"/>
      <c r="AJW67" s="33"/>
      <c r="AJX67" s="33"/>
      <c r="AJY67" s="33"/>
      <c r="AJZ67" s="33"/>
      <c r="AKA67" s="33"/>
      <c r="AKB67" s="33"/>
      <c r="AKC67" s="33"/>
      <c r="AKD67" s="33"/>
      <c r="AKE67" s="33"/>
      <c r="AKF67" s="33"/>
      <c r="AKG67" s="33"/>
      <c r="AKH67" s="33"/>
      <c r="AKI67" s="33"/>
      <c r="AKJ67" s="33"/>
      <c r="AKK67" s="33"/>
      <c r="AKL67" s="33"/>
      <c r="AKM67" s="33"/>
      <c r="AKN67" s="33"/>
      <c r="AKO67" s="33"/>
      <c r="AKP67" s="33"/>
      <c r="AKQ67" s="33"/>
      <c r="AKR67" s="33"/>
      <c r="AKS67" s="33"/>
      <c r="AKT67" s="33"/>
      <c r="AKU67" s="33"/>
      <c r="AKV67" s="33"/>
      <c r="AKW67" s="33"/>
      <c r="AKX67" s="33"/>
      <c r="AKY67" s="33"/>
      <c r="AKZ67" s="33"/>
      <c r="ALA67" s="33"/>
      <c r="ALB67" s="33"/>
      <c r="ALC67" s="33"/>
      <c r="ALD67" s="33"/>
      <c r="ALE67" s="33"/>
      <c r="ALF67" s="33"/>
      <c r="ALG67" s="33"/>
      <c r="ALH67" s="33"/>
      <c r="ALI67" s="33"/>
      <c r="ALJ67" s="33"/>
      <c r="ALK67" s="33"/>
      <c r="ALL67" s="33"/>
      <c r="ALM67" s="33"/>
      <c r="ALN67" s="33"/>
      <c r="ALO67" s="33"/>
      <c r="ALP67" s="33"/>
      <c r="ALQ67" s="33"/>
      <c r="ALR67" s="33"/>
      <c r="ALS67" s="33"/>
      <c r="ALT67" s="33"/>
      <c r="ALU67" s="33"/>
      <c r="ALV67" s="33"/>
      <c r="ALW67" s="33"/>
      <c r="ALX67" s="33"/>
      <c r="ALY67" s="33"/>
      <c r="ALZ67" s="33"/>
      <c r="AMA67" s="33"/>
      <c r="AMB67" s="33"/>
      <c r="AMC67" s="33"/>
      <c r="AMD67" s="33"/>
      <c r="AME67" s="33"/>
      <c r="AMF67" s="33"/>
      <c r="AMG67" s="33"/>
      <c r="AMH67" s="33"/>
      <c r="AMI67" s="33"/>
      <c r="AMJ67" s="33"/>
    </row>
    <row r="68" spans="1:1024" ht="15.75" customHeight="1">
      <c r="A68" s="37"/>
      <c r="B68" s="130"/>
      <c r="C68" s="130"/>
      <c r="D68" s="130"/>
      <c r="E68" s="130"/>
      <c r="F68" s="130"/>
      <c r="G68" s="130"/>
      <c r="H68" s="37"/>
      <c r="I68" s="37"/>
      <c r="J68" s="37"/>
      <c r="K68" s="131"/>
      <c r="L68" s="39"/>
      <c r="M68" s="39"/>
      <c r="N68" s="39"/>
      <c r="O68" s="39"/>
      <c r="P68" s="37"/>
      <c r="Q68" s="41"/>
      <c r="R68" s="41"/>
      <c r="S68" s="37"/>
      <c r="T68" s="37"/>
      <c r="U68" s="37"/>
      <c r="V68" s="37"/>
      <c r="W68" s="37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  <c r="AMA68" s="33"/>
      <c r="AMB68" s="33"/>
      <c r="AMC68" s="33"/>
      <c r="AMD68" s="33"/>
      <c r="AME68" s="33"/>
      <c r="AMF68" s="33"/>
      <c r="AMG68" s="33"/>
      <c r="AMH68" s="33"/>
      <c r="AMI68" s="33"/>
      <c r="AMJ68" s="33"/>
    </row>
    <row r="69" spans="1:1024" ht="15.75" customHeight="1">
      <c r="A69" s="37"/>
      <c r="B69" s="130"/>
      <c r="C69" s="130"/>
      <c r="D69" s="130"/>
      <c r="E69" s="130"/>
      <c r="F69" s="130"/>
      <c r="G69" s="130"/>
      <c r="H69" s="37"/>
      <c r="I69" s="37"/>
      <c r="J69" s="37"/>
      <c r="K69" s="131"/>
      <c r="L69" s="39"/>
      <c r="M69" s="39"/>
      <c r="N69" s="39"/>
      <c r="O69" s="39"/>
      <c r="P69" s="37"/>
      <c r="Q69" s="41"/>
      <c r="R69" s="41"/>
      <c r="S69" s="37"/>
      <c r="T69" s="37"/>
      <c r="U69" s="37"/>
      <c r="V69" s="37"/>
      <c r="W69" s="37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  <c r="AMA69" s="33"/>
      <c r="AMB69" s="33"/>
      <c r="AMC69" s="33"/>
      <c r="AMD69" s="33"/>
      <c r="AME69" s="33"/>
      <c r="AMF69" s="33"/>
      <c r="AMG69" s="33"/>
      <c r="AMH69" s="33"/>
      <c r="AMI69" s="33"/>
      <c r="AMJ69" s="33"/>
    </row>
    <row r="70" spans="1:1024" ht="15.75" customHeight="1">
      <c r="A70" s="37"/>
      <c r="B70" s="130"/>
      <c r="C70" s="130"/>
      <c r="D70" s="130"/>
      <c r="E70" s="130"/>
      <c r="F70" s="130"/>
      <c r="G70" s="130"/>
      <c r="H70" s="37"/>
      <c r="I70" s="37"/>
      <c r="J70" s="37"/>
      <c r="K70" s="131"/>
      <c r="L70" s="39"/>
      <c r="M70" s="39"/>
      <c r="N70" s="39"/>
      <c r="O70" s="39"/>
      <c r="P70" s="37"/>
      <c r="Q70" s="41"/>
      <c r="R70" s="41"/>
      <c r="S70" s="37"/>
      <c r="T70" s="37"/>
      <c r="U70" s="37"/>
      <c r="V70" s="37"/>
      <c r="W70" s="37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</row>
    <row r="71" spans="1:1024" ht="15.75" customHeight="1">
      <c r="A71" s="37"/>
      <c r="B71" s="130"/>
      <c r="C71" s="130"/>
      <c r="D71" s="130"/>
      <c r="E71" s="130"/>
      <c r="F71" s="130"/>
      <c r="G71" s="130"/>
      <c r="H71" s="37"/>
      <c r="I71" s="37"/>
      <c r="J71" s="37"/>
      <c r="K71" s="131"/>
      <c r="L71" s="39"/>
      <c r="M71" s="39"/>
      <c r="N71" s="39"/>
      <c r="O71" s="39"/>
      <c r="P71" s="37"/>
      <c r="Q71" s="41"/>
      <c r="R71" s="41"/>
      <c r="S71" s="37"/>
      <c r="T71" s="37"/>
      <c r="U71" s="37"/>
      <c r="V71" s="37"/>
      <c r="W71" s="37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</row>
    <row r="72" spans="1:1024" ht="15.75" customHeight="1">
      <c r="A72" s="37"/>
      <c r="B72" s="130"/>
      <c r="C72" s="130"/>
      <c r="D72" s="130"/>
      <c r="E72" s="130"/>
      <c r="F72" s="130"/>
      <c r="G72" s="130"/>
      <c r="H72" s="37"/>
      <c r="I72" s="37"/>
      <c r="J72" s="37"/>
      <c r="K72" s="131"/>
      <c r="L72" s="39"/>
      <c r="M72" s="39"/>
      <c r="N72" s="39"/>
      <c r="O72" s="39"/>
      <c r="P72" s="37"/>
      <c r="Q72" s="41"/>
      <c r="R72" s="41"/>
      <c r="S72" s="37"/>
      <c r="T72" s="37"/>
      <c r="U72" s="37"/>
      <c r="V72" s="37"/>
      <c r="W72" s="37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</row>
    <row r="73" spans="1:1024" ht="15.75" customHeight="1">
      <c r="A73" s="37"/>
      <c r="B73" s="130"/>
      <c r="C73" s="130"/>
      <c r="D73" s="130"/>
      <c r="E73" s="130"/>
      <c r="F73" s="130"/>
      <c r="G73" s="130"/>
      <c r="H73" s="37"/>
      <c r="I73" s="37"/>
      <c r="J73" s="37"/>
      <c r="K73" s="131"/>
      <c r="L73" s="39"/>
      <c r="M73" s="39"/>
      <c r="N73" s="39"/>
      <c r="O73" s="39"/>
      <c r="P73" s="37"/>
      <c r="Q73" s="41"/>
      <c r="R73" s="41"/>
      <c r="S73" s="37"/>
      <c r="T73" s="37"/>
      <c r="U73" s="37"/>
      <c r="V73" s="37"/>
      <c r="W73" s="37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</row>
    <row r="74" spans="1:1024" ht="15.75" customHeight="1">
      <c r="A74" s="37"/>
      <c r="B74" s="130"/>
      <c r="C74" s="130"/>
      <c r="D74" s="130"/>
      <c r="E74" s="130"/>
      <c r="F74" s="130"/>
      <c r="G74" s="130"/>
      <c r="H74" s="37"/>
      <c r="I74" s="37"/>
      <c r="J74" s="37"/>
      <c r="K74" s="131"/>
      <c r="L74" s="39"/>
      <c r="M74" s="39"/>
      <c r="N74" s="39"/>
      <c r="O74" s="39"/>
      <c r="P74" s="37"/>
      <c r="Q74" s="41"/>
      <c r="R74" s="41"/>
      <c r="S74" s="37"/>
      <c r="T74" s="37"/>
      <c r="U74" s="37"/>
      <c r="V74" s="37"/>
      <c r="W74" s="37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  <c r="AMA74" s="33"/>
      <c r="AMB74" s="33"/>
      <c r="AMC74" s="33"/>
      <c r="AMD74" s="33"/>
      <c r="AME74" s="33"/>
      <c r="AMF74" s="33"/>
      <c r="AMG74" s="33"/>
      <c r="AMH74" s="33"/>
      <c r="AMI74" s="33"/>
      <c r="AMJ74" s="33"/>
    </row>
    <row r="75" spans="1:1024" ht="15.75" customHeight="1">
      <c r="A75" s="37"/>
      <c r="B75" s="130"/>
      <c r="C75" s="130"/>
      <c r="D75" s="130"/>
      <c r="E75" s="130"/>
      <c r="F75" s="130"/>
      <c r="G75" s="130"/>
      <c r="H75" s="37"/>
      <c r="I75" s="37"/>
      <c r="J75" s="37"/>
      <c r="K75" s="131"/>
      <c r="L75" s="39"/>
      <c r="M75" s="39"/>
      <c r="N75" s="39"/>
      <c r="O75" s="39"/>
      <c r="P75" s="37"/>
      <c r="Q75" s="41"/>
      <c r="R75" s="41"/>
      <c r="S75" s="37"/>
      <c r="T75" s="37"/>
      <c r="U75" s="37"/>
      <c r="V75" s="37"/>
      <c r="W75" s="37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</row>
    <row r="76" spans="1:1024" ht="15.75" customHeight="1">
      <c r="A76" s="37"/>
      <c r="B76" s="130"/>
      <c r="C76" s="130"/>
      <c r="D76" s="130"/>
      <c r="E76" s="130"/>
      <c r="F76" s="130"/>
      <c r="G76" s="130"/>
      <c r="H76" s="37"/>
      <c r="I76" s="37"/>
      <c r="J76" s="37"/>
      <c r="K76" s="131"/>
      <c r="L76" s="39"/>
      <c r="M76" s="39"/>
      <c r="N76" s="39"/>
      <c r="O76" s="39"/>
      <c r="P76" s="37"/>
      <c r="Q76" s="41"/>
      <c r="R76" s="41"/>
      <c r="S76" s="37"/>
      <c r="T76" s="37"/>
      <c r="U76" s="37"/>
      <c r="V76" s="37"/>
      <c r="W76" s="37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</row>
    <row r="77" spans="1:1024" ht="15.75" customHeight="1">
      <c r="A77" s="37"/>
      <c r="B77" s="130"/>
      <c r="C77" s="130"/>
      <c r="D77" s="130"/>
      <c r="E77" s="130"/>
      <c r="F77" s="130"/>
      <c r="G77" s="130"/>
      <c r="H77" s="37"/>
      <c r="I77" s="37"/>
      <c r="J77" s="37"/>
      <c r="K77" s="131"/>
      <c r="L77" s="39"/>
      <c r="M77" s="39"/>
      <c r="N77" s="39"/>
      <c r="O77" s="39"/>
      <c r="P77" s="37"/>
      <c r="Q77" s="41"/>
      <c r="R77" s="41"/>
      <c r="S77" s="37"/>
      <c r="T77" s="37"/>
      <c r="U77" s="37"/>
      <c r="V77" s="37"/>
      <c r="W77" s="37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</row>
    <row r="78" spans="1:1024" ht="15.75" customHeight="1">
      <c r="A78" s="37"/>
      <c r="B78" s="130"/>
      <c r="C78" s="130"/>
      <c r="D78" s="130"/>
      <c r="E78" s="130"/>
      <c r="F78" s="130"/>
      <c r="G78" s="130"/>
      <c r="H78" s="37"/>
      <c r="I78" s="37"/>
      <c r="J78" s="37"/>
      <c r="K78" s="131"/>
      <c r="L78" s="39"/>
      <c r="M78" s="39"/>
      <c r="N78" s="39"/>
      <c r="O78" s="39"/>
      <c r="P78" s="37"/>
      <c r="Q78" s="41"/>
      <c r="R78" s="41"/>
      <c r="S78" s="37"/>
      <c r="T78" s="37"/>
      <c r="U78" s="37"/>
      <c r="V78" s="37"/>
      <c r="W78" s="37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  <c r="AMA78" s="33"/>
      <c r="AMB78" s="33"/>
      <c r="AMC78" s="33"/>
      <c r="AMD78" s="33"/>
      <c r="AME78" s="33"/>
      <c r="AMF78" s="33"/>
      <c r="AMG78" s="33"/>
      <c r="AMH78" s="33"/>
      <c r="AMI78" s="33"/>
      <c r="AMJ78" s="33"/>
    </row>
    <row r="79" spans="1:1024" ht="15.75" customHeight="1">
      <c r="A79" s="37"/>
      <c r="B79" s="130"/>
      <c r="C79" s="130"/>
      <c r="D79" s="130"/>
      <c r="E79" s="130"/>
      <c r="F79" s="130"/>
      <c r="G79" s="130"/>
      <c r="H79" s="37"/>
      <c r="I79" s="37"/>
      <c r="J79" s="37"/>
      <c r="K79" s="131"/>
      <c r="L79" s="39"/>
      <c r="M79" s="39"/>
      <c r="N79" s="39"/>
      <c r="O79" s="39"/>
      <c r="P79" s="37"/>
      <c r="Q79" s="41"/>
      <c r="R79" s="41"/>
      <c r="S79" s="37"/>
      <c r="T79" s="37"/>
      <c r="U79" s="37"/>
      <c r="V79" s="37"/>
      <c r="W79" s="37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</row>
    <row r="80" spans="1:1024" ht="15.75" customHeight="1">
      <c r="A80" s="37"/>
      <c r="B80" s="130"/>
      <c r="C80" s="130"/>
      <c r="D80" s="130"/>
      <c r="E80" s="130"/>
      <c r="F80" s="130"/>
      <c r="G80" s="130"/>
      <c r="H80" s="37"/>
      <c r="I80" s="37"/>
      <c r="J80" s="37"/>
      <c r="K80" s="131"/>
      <c r="L80" s="39"/>
      <c r="M80" s="39"/>
      <c r="N80" s="39"/>
      <c r="O80" s="39"/>
      <c r="P80" s="37"/>
      <c r="Q80" s="41"/>
      <c r="R80" s="41"/>
      <c r="S80" s="37"/>
      <c r="T80" s="37"/>
      <c r="U80" s="37"/>
      <c r="V80" s="37"/>
      <c r="W80" s="37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  <c r="AMA80" s="33"/>
      <c r="AMB80" s="33"/>
      <c r="AMC80" s="33"/>
      <c r="AMD80" s="33"/>
      <c r="AME80" s="33"/>
      <c r="AMF80" s="33"/>
      <c r="AMG80" s="33"/>
      <c r="AMH80" s="33"/>
      <c r="AMI80" s="33"/>
      <c r="AMJ80" s="33"/>
    </row>
    <row r="81" spans="1:1024" ht="15.75" customHeight="1">
      <c r="A81" s="37"/>
      <c r="B81" s="130"/>
      <c r="C81" s="130"/>
      <c r="D81" s="130"/>
      <c r="E81" s="130"/>
      <c r="F81" s="130"/>
      <c r="G81" s="130"/>
      <c r="H81" s="37"/>
      <c r="I81" s="37"/>
      <c r="J81" s="37"/>
      <c r="K81" s="131"/>
      <c r="L81" s="39"/>
      <c r="M81" s="39"/>
      <c r="N81" s="39"/>
      <c r="O81" s="39"/>
      <c r="P81" s="37"/>
      <c r="Q81" s="41"/>
      <c r="R81" s="41"/>
      <c r="S81" s="37"/>
      <c r="T81" s="37"/>
      <c r="U81" s="37"/>
      <c r="V81" s="37"/>
      <c r="W81" s="37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  <c r="AMA81" s="33"/>
      <c r="AMB81" s="33"/>
      <c r="AMC81" s="33"/>
      <c r="AMD81" s="33"/>
      <c r="AME81" s="33"/>
      <c r="AMF81" s="33"/>
      <c r="AMG81" s="33"/>
      <c r="AMH81" s="33"/>
      <c r="AMI81" s="33"/>
      <c r="AMJ81" s="33"/>
    </row>
    <row r="82" spans="1:1024" ht="15.75" customHeight="1">
      <c r="A82" s="37"/>
      <c r="B82" s="130"/>
      <c r="C82" s="130"/>
      <c r="D82" s="130"/>
      <c r="E82" s="130"/>
      <c r="F82" s="130"/>
      <c r="G82" s="130"/>
      <c r="H82" s="37"/>
      <c r="I82" s="37"/>
      <c r="J82" s="37"/>
      <c r="K82" s="131"/>
      <c r="L82" s="39"/>
      <c r="M82" s="39"/>
      <c r="N82" s="39"/>
      <c r="O82" s="39"/>
      <c r="P82" s="37"/>
      <c r="Q82" s="41"/>
      <c r="R82" s="41"/>
      <c r="S82" s="37"/>
      <c r="T82" s="37"/>
      <c r="U82" s="37"/>
      <c r="V82" s="37"/>
      <c r="W82" s="37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</row>
    <row r="83" spans="1:1024" ht="15.75" customHeight="1">
      <c r="A83" s="48"/>
      <c r="B83" s="132"/>
      <c r="C83" s="132"/>
      <c r="D83" s="132"/>
      <c r="E83" s="132"/>
      <c r="F83" s="132"/>
      <c r="G83" s="132"/>
      <c r="H83" s="48"/>
      <c r="I83" s="48"/>
      <c r="J83" s="48"/>
      <c r="K83" s="133"/>
      <c r="L83" s="134"/>
      <c r="M83" s="134"/>
      <c r="N83" s="134"/>
      <c r="O83" s="134"/>
      <c r="P83" s="48"/>
      <c r="Q83" s="135"/>
      <c r="R83" s="135"/>
      <c r="S83" s="48"/>
      <c r="T83" s="48"/>
      <c r="U83" s="48"/>
      <c r="V83" s="48"/>
      <c r="W83" s="48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  <c r="AMA83" s="33"/>
      <c r="AMB83" s="33"/>
      <c r="AMC83" s="33"/>
      <c r="AMD83" s="33"/>
      <c r="AME83" s="33"/>
      <c r="AMF83" s="33"/>
      <c r="AMG83" s="33"/>
      <c r="AMH83" s="33"/>
      <c r="AMI83" s="33"/>
      <c r="AMJ83" s="33"/>
    </row>
    <row r="84" spans="1:1024" ht="15.75" customHeight="1">
      <c r="A84" s="136"/>
      <c r="B84" s="137"/>
      <c r="C84" s="137"/>
      <c r="D84" s="137"/>
      <c r="E84" s="137"/>
      <c r="F84" s="137"/>
      <c r="G84" s="137"/>
      <c r="H84" s="136"/>
      <c r="I84" s="136"/>
      <c r="J84" s="136"/>
      <c r="K84" s="138"/>
      <c r="L84" s="139"/>
      <c r="M84" s="139"/>
      <c r="N84" s="139"/>
      <c r="O84" s="139"/>
      <c r="P84" s="136"/>
      <c r="Q84" s="140"/>
      <c r="R84" s="140"/>
      <c r="S84" s="136"/>
      <c r="T84" s="136"/>
      <c r="U84" s="136"/>
      <c r="V84" s="136"/>
      <c r="W84" s="136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</row>
    <row r="85" spans="1:1024" ht="15.75" customHeight="1">
      <c r="A85" s="136"/>
      <c r="B85" s="137"/>
      <c r="C85" s="137"/>
      <c r="D85" s="137"/>
      <c r="E85" s="137"/>
      <c r="F85" s="137"/>
      <c r="G85" s="137"/>
      <c r="H85" s="136"/>
      <c r="I85" s="136"/>
      <c r="J85" s="136"/>
      <c r="K85" s="138"/>
      <c r="L85" s="139"/>
      <c r="M85" s="139"/>
      <c r="N85" s="139"/>
      <c r="O85" s="139"/>
      <c r="P85" s="136"/>
      <c r="Q85" s="140"/>
      <c r="R85" s="140"/>
      <c r="S85" s="136"/>
      <c r="T85" s="136"/>
      <c r="U85" s="136"/>
      <c r="V85" s="136"/>
      <c r="W85" s="136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</row>
    <row r="86" spans="1:1024" ht="15.75" customHeight="1">
      <c r="A86" s="136"/>
      <c r="B86" s="137"/>
      <c r="C86" s="137"/>
      <c r="D86" s="137"/>
      <c r="E86" s="137"/>
      <c r="F86" s="137"/>
      <c r="G86" s="137"/>
      <c r="H86" s="136"/>
      <c r="I86" s="136"/>
      <c r="J86" s="136"/>
      <c r="K86" s="138"/>
      <c r="L86" s="139"/>
      <c r="M86" s="139"/>
      <c r="N86" s="139"/>
      <c r="O86" s="139"/>
      <c r="P86" s="136"/>
      <c r="Q86" s="140"/>
      <c r="R86" s="140"/>
      <c r="S86" s="136"/>
      <c r="T86" s="136"/>
      <c r="U86" s="136"/>
      <c r="V86" s="136"/>
      <c r="W86" s="136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</row>
    <row r="87" spans="1:1024" ht="15.75" customHeight="1">
      <c r="A87" s="136"/>
      <c r="B87" s="137"/>
      <c r="C87" s="137"/>
      <c r="D87" s="137"/>
      <c r="E87" s="137"/>
      <c r="F87" s="137"/>
      <c r="G87" s="137"/>
      <c r="H87" s="136"/>
      <c r="I87" s="136"/>
      <c r="J87" s="136"/>
      <c r="K87" s="138"/>
      <c r="L87" s="139"/>
      <c r="M87" s="139"/>
      <c r="N87" s="139"/>
      <c r="O87" s="139"/>
      <c r="P87" s="136"/>
      <c r="Q87" s="140"/>
      <c r="R87" s="140"/>
      <c r="S87" s="136"/>
      <c r="T87" s="136"/>
      <c r="U87" s="136"/>
      <c r="V87" s="136"/>
      <c r="W87" s="136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</row>
    <row r="88" spans="1:1024" ht="15.75" customHeight="1">
      <c r="A88" s="136"/>
      <c r="B88" s="137"/>
      <c r="C88" s="137"/>
      <c r="D88" s="137"/>
      <c r="E88" s="137"/>
      <c r="F88" s="137"/>
      <c r="G88" s="137"/>
      <c r="H88" s="136"/>
      <c r="I88" s="136"/>
      <c r="J88" s="136"/>
      <c r="K88" s="138"/>
      <c r="L88" s="139"/>
      <c r="M88" s="139"/>
      <c r="N88" s="139"/>
      <c r="O88" s="139"/>
      <c r="P88" s="136"/>
      <c r="Q88" s="140"/>
      <c r="R88" s="140"/>
      <c r="S88" s="136"/>
      <c r="T88" s="136"/>
      <c r="U88" s="136"/>
      <c r="V88" s="136"/>
      <c r="W88" s="136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  <c r="AMA88" s="33"/>
      <c r="AMB88" s="33"/>
      <c r="AMC88" s="33"/>
      <c r="AMD88" s="33"/>
      <c r="AME88" s="33"/>
      <c r="AMF88" s="33"/>
      <c r="AMG88" s="33"/>
      <c r="AMH88" s="33"/>
      <c r="AMI88" s="33"/>
      <c r="AMJ88" s="33"/>
    </row>
    <row r="89" spans="1:1024" ht="15.75" customHeight="1">
      <c r="A89" s="136"/>
      <c r="B89" s="137"/>
      <c r="C89" s="137"/>
      <c r="D89" s="137"/>
      <c r="E89" s="137"/>
      <c r="F89" s="137"/>
      <c r="G89" s="137"/>
      <c r="H89" s="136"/>
      <c r="I89" s="136"/>
      <c r="J89" s="136"/>
      <c r="K89" s="138"/>
      <c r="L89" s="139"/>
      <c r="M89" s="139"/>
      <c r="N89" s="139"/>
      <c r="O89" s="139"/>
      <c r="P89" s="136"/>
      <c r="Q89" s="140"/>
      <c r="R89" s="140"/>
      <c r="S89" s="136"/>
      <c r="T89" s="136"/>
      <c r="U89" s="136"/>
      <c r="V89" s="136"/>
      <c r="W89" s="136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  <c r="AMA89" s="33"/>
      <c r="AMB89" s="33"/>
      <c r="AMC89" s="33"/>
      <c r="AMD89" s="33"/>
      <c r="AME89" s="33"/>
      <c r="AMF89" s="33"/>
      <c r="AMG89" s="33"/>
      <c r="AMH89" s="33"/>
      <c r="AMI89" s="33"/>
      <c r="AMJ89" s="33"/>
    </row>
    <row r="90" spans="1:1024" ht="15.75" customHeight="1">
      <c r="A90" s="136"/>
      <c r="B90" s="137"/>
      <c r="C90" s="137"/>
      <c r="D90" s="137"/>
      <c r="E90" s="137"/>
      <c r="F90" s="137"/>
      <c r="G90" s="137"/>
      <c r="H90" s="136"/>
      <c r="I90" s="136"/>
      <c r="J90" s="136"/>
      <c r="K90" s="138"/>
      <c r="L90" s="139"/>
      <c r="M90" s="139"/>
      <c r="N90" s="139"/>
      <c r="O90" s="139"/>
      <c r="P90" s="136"/>
      <c r="Q90" s="140"/>
      <c r="R90" s="140"/>
      <c r="S90" s="136"/>
      <c r="T90" s="136"/>
      <c r="U90" s="136"/>
      <c r="V90" s="136"/>
      <c r="W90" s="136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  <c r="AMA90" s="33"/>
      <c r="AMB90" s="33"/>
      <c r="AMC90" s="33"/>
      <c r="AMD90" s="33"/>
      <c r="AME90" s="33"/>
      <c r="AMF90" s="33"/>
      <c r="AMG90" s="33"/>
      <c r="AMH90" s="33"/>
      <c r="AMI90" s="33"/>
      <c r="AMJ90" s="33"/>
    </row>
    <row r="91" spans="1:1024" ht="15.75" customHeight="1">
      <c r="A91" s="136"/>
      <c r="B91" s="137"/>
      <c r="C91" s="137"/>
      <c r="D91" s="137"/>
      <c r="E91" s="137"/>
      <c r="F91" s="137"/>
      <c r="G91" s="137"/>
      <c r="H91" s="136"/>
      <c r="I91" s="136"/>
      <c r="J91" s="136"/>
      <c r="K91" s="138"/>
      <c r="L91" s="139"/>
      <c r="M91" s="139"/>
      <c r="N91" s="139"/>
      <c r="O91" s="139"/>
      <c r="P91" s="136"/>
      <c r="Q91" s="140"/>
      <c r="R91" s="140"/>
      <c r="S91" s="136"/>
      <c r="T91" s="136"/>
      <c r="U91" s="136"/>
      <c r="V91" s="136"/>
      <c r="W91" s="136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  <c r="AMA91" s="33"/>
      <c r="AMB91" s="33"/>
      <c r="AMC91" s="33"/>
      <c r="AMD91" s="33"/>
      <c r="AME91" s="33"/>
      <c r="AMF91" s="33"/>
      <c r="AMG91" s="33"/>
      <c r="AMH91" s="33"/>
      <c r="AMI91" s="33"/>
      <c r="AMJ91" s="33"/>
    </row>
    <row r="92" spans="1:1024" ht="15.75" customHeight="1">
      <c r="A92" s="136"/>
      <c r="B92" s="137"/>
      <c r="C92" s="137"/>
      <c r="D92" s="137"/>
      <c r="E92" s="137"/>
      <c r="F92" s="137"/>
      <c r="G92" s="137"/>
      <c r="H92" s="136"/>
      <c r="I92" s="136"/>
      <c r="J92" s="136"/>
      <c r="K92" s="138"/>
      <c r="L92" s="139"/>
      <c r="M92" s="139"/>
      <c r="N92" s="139"/>
      <c r="O92" s="139"/>
      <c r="P92" s="136"/>
      <c r="Q92" s="140"/>
      <c r="R92" s="140"/>
      <c r="S92" s="136"/>
      <c r="T92" s="136"/>
      <c r="U92" s="136"/>
      <c r="V92" s="136"/>
      <c r="W92" s="136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  <c r="AMA92" s="33"/>
      <c r="AMB92" s="33"/>
      <c r="AMC92" s="33"/>
      <c r="AMD92" s="33"/>
      <c r="AME92" s="33"/>
      <c r="AMF92" s="33"/>
      <c r="AMG92" s="33"/>
      <c r="AMH92" s="33"/>
      <c r="AMI92" s="33"/>
      <c r="AMJ92" s="33"/>
    </row>
    <row r="93" spans="1:1024" ht="15.75" customHeight="1">
      <c r="A93" s="136"/>
      <c r="B93" s="137"/>
      <c r="C93" s="137"/>
      <c r="D93" s="137"/>
      <c r="E93" s="137"/>
      <c r="F93" s="137"/>
      <c r="G93" s="137"/>
      <c r="H93" s="136"/>
      <c r="I93" s="136"/>
      <c r="J93" s="136"/>
      <c r="K93" s="138"/>
      <c r="L93" s="139"/>
      <c r="M93" s="139"/>
      <c r="N93" s="139"/>
      <c r="O93" s="139"/>
      <c r="P93" s="136"/>
      <c r="Q93" s="140"/>
      <c r="R93" s="140"/>
      <c r="S93" s="136"/>
      <c r="T93" s="136"/>
      <c r="U93" s="136"/>
      <c r="V93" s="136"/>
      <c r="W93" s="136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  <c r="AMA93" s="33"/>
      <c r="AMB93" s="33"/>
      <c r="AMC93" s="33"/>
      <c r="AMD93" s="33"/>
      <c r="AME93" s="33"/>
      <c r="AMF93" s="33"/>
      <c r="AMG93" s="33"/>
      <c r="AMH93" s="33"/>
      <c r="AMI93" s="33"/>
      <c r="AMJ93" s="33"/>
    </row>
    <row r="94" spans="1:1024" ht="15.75" customHeight="1">
      <c r="A94" s="136"/>
      <c r="B94" s="137"/>
      <c r="C94" s="137"/>
      <c r="D94" s="137"/>
      <c r="E94" s="137"/>
      <c r="F94" s="137"/>
      <c r="G94" s="137"/>
      <c r="H94" s="136"/>
      <c r="I94" s="136"/>
      <c r="J94" s="136"/>
      <c r="K94" s="138"/>
      <c r="L94" s="139"/>
      <c r="M94" s="139"/>
      <c r="N94" s="139"/>
      <c r="O94" s="139"/>
      <c r="P94" s="136"/>
      <c r="Q94" s="140"/>
      <c r="R94" s="140"/>
      <c r="S94" s="136"/>
      <c r="T94" s="136"/>
      <c r="U94" s="136"/>
      <c r="V94" s="136"/>
      <c r="W94" s="136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  <c r="AMA94" s="33"/>
      <c r="AMB94" s="33"/>
      <c r="AMC94" s="33"/>
      <c r="AMD94" s="33"/>
      <c r="AME94" s="33"/>
      <c r="AMF94" s="33"/>
      <c r="AMG94" s="33"/>
      <c r="AMH94" s="33"/>
      <c r="AMI94" s="33"/>
      <c r="AMJ94" s="33"/>
    </row>
    <row r="95" spans="1:1024" ht="15.75" customHeight="1">
      <c r="A95" s="136"/>
      <c r="B95" s="137"/>
      <c r="C95" s="137"/>
      <c r="D95" s="137"/>
      <c r="E95" s="137"/>
      <c r="F95" s="137"/>
      <c r="G95" s="137"/>
      <c r="H95" s="136"/>
      <c r="I95" s="136"/>
      <c r="J95" s="136"/>
      <c r="K95" s="138"/>
      <c r="L95" s="139"/>
      <c r="M95" s="139"/>
      <c r="N95" s="139"/>
      <c r="O95" s="139"/>
      <c r="P95" s="136"/>
      <c r="Q95" s="140"/>
      <c r="R95" s="140"/>
      <c r="S95" s="136"/>
      <c r="T95" s="136"/>
      <c r="U95" s="136"/>
      <c r="V95" s="136"/>
      <c r="W95" s="136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</row>
    <row r="96" spans="1:1024" ht="15.75" customHeight="1">
      <c r="A96" s="136"/>
      <c r="B96" s="137"/>
      <c r="C96" s="137"/>
      <c r="D96" s="137"/>
      <c r="E96" s="137"/>
      <c r="F96" s="137"/>
      <c r="G96" s="137"/>
      <c r="H96" s="136"/>
      <c r="I96" s="136"/>
      <c r="J96" s="136"/>
      <c r="K96" s="138"/>
      <c r="L96" s="139"/>
      <c r="M96" s="139"/>
      <c r="N96" s="139"/>
      <c r="O96" s="139"/>
      <c r="P96" s="136"/>
      <c r="Q96" s="140"/>
      <c r="R96" s="140"/>
      <c r="S96" s="136"/>
      <c r="T96" s="136"/>
      <c r="U96" s="136"/>
      <c r="V96" s="136"/>
      <c r="W96" s="136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  <c r="AMA96" s="33"/>
      <c r="AMB96" s="33"/>
      <c r="AMC96" s="33"/>
      <c r="AMD96" s="33"/>
      <c r="AME96" s="33"/>
      <c r="AMF96" s="33"/>
      <c r="AMG96" s="33"/>
      <c r="AMH96" s="33"/>
      <c r="AMI96" s="33"/>
      <c r="AMJ96" s="33"/>
    </row>
    <row r="97" spans="1:1024" ht="15.75" customHeight="1">
      <c r="A97" s="136"/>
      <c r="B97" s="137"/>
      <c r="C97" s="137"/>
      <c r="D97" s="137"/>
      <c r="E97" s="137"/>
      <c r="F97" s="137"/>
      <c r="G97" s="137"/>
      <c r="H97" s="136"/>
      <c r="I97" s="136"/>
      <c r="J97" s="136"/>
      <c r="K97" s="138"/>
      <c r="L97" s="139"/>
      <c r="M97" s="139"/>
      <c r="N97" s="139"/>
      <c r="O97" s="139"/>
      <c r="P97" s="136"/>
      <c r="Q97" s="140"/>
      <c r="R97" s="140"/>
      <c r="S97" s="136"/>
      <c r="T97" s="136"/>
      <c r="U97" s="136"/>
      <c r="V97" s="136"/>
      <c r="W97" s="136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  <c r="AMA97" s="33"/>
      <c r="AMB97" s="33"/>
      <c r="AMC97" s="33"/>
      <c r="AMD97" s="33"/>
      <c r="AME97" s="33"/>
      <c r="AMF97" s="33"/>
      <c r="AMG97" s="33"/>
      <c r="AMH97" s="33"/>
      <c r="AMI97" s="33"/>
      <c r="AMJ97" s="33"/>
    </row>
    <row r="98" spans="1:1024" ht="15.75" customHeight="1">
      <c r="A98" s="136"/>
      <c r="B98" s="137"/>
      <c r="C98" s="137"/>
      <c r="D98" s="137"/>
      <c r="E98" s="137"/>
      <c r="F98" s="137"/>
      <c r="G98" s="137"/>
      <c r="H98" s="136"/>
      <c r="I98" s="136"/>
      <c r="J98" s="136"/>
      <c r="K98" s="138"/>
      <c r="L98" s="139"/>
      <c r="M98" s="139"/>
      <c r="N98" s="139"/>
      <c r="O98" s="139"/>
      <c r="P98" s="136"/>
      <c r="Q98" s="140"/>
      <c r="R98" s="140"/>
      <c r="S98" s="136"/>
      <c r="T98" s="136"/>
      <c r="U98" s="136"/>
      <c r="V98" s="136"/>
      <c r="W98" s="136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  <c r="AMA98" s="33"/>
      <c r="AMB98" s="33"/>
      <c r="AMC98" s="33"/>
      <c r="AMD98" s="33"/>
      <c r="AME98" s="33"/>
      <c r="AMF98" s="33"/>
      <c r="AMG98" s="33"/>
      <c r="AMH98" s="33"/>
      <c r="AMI98" s="33"/>
      <c r="AMJ98" s="33"/>
    </row>
    <row r="99" spans="1:1024" ht="15.75" customHeight="1">
      <c r="A99" s="136"/>
      <c r="B99" s="137"/>
      <c r="C99" s="137"/>
      <c r="D99" s="137"/>
      <c r="E99" s="137"/>
      <c r="F99" s="137"/>
      <c r="G99" s="137"/>
      <c r="H99" s="136"/>
      <c r="I99" s="136"/>
      <c r="J99" s="136"/>
      <c r="K99" s="138"/>
      <c r="L99" s="139"/>
      <c r="M99" s="139"/>
      <c r="N99" s="139"/>
      <c r="O99" s="139"/>
      <c r="P99" s="136"/>
      <c r="Q99" s="140"/>
      <c r="R99" s="140"/>
      <c r="S99" s="136"/>
      <c r="T99" s="136"/>
      <c r="U99" s="136"/>
      <c r="V99" s="136"/>
      <c r="W99" s="136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  <c r="AMA99" s="33"/>
      <c r="AMB99" s="33"/>
      <c r="AMC99" s="33"/>
      <c r="AMD99" s="33"/>
      <c r="AME99" s="33"/>
      <c r="AMF99" s="33"/>
      <c r="AMG99" s="33"/>
      <c r="AMH99" s="33"/>
      <c r="AMI99" s="33"/>
      <c r="AMJ99" s="33"/>
    </row>
    <row r="100" spans="1:1024" ht="15.75" customHeight="1">
      <c r="A100" s="136"/>
      <c r="B100" s="137"/>
      <c r="C100" s="137"/>
      <c r="D100" s="137"/>
      <c r="E100" s="137"/>
      <c r="F100" s="137"/>
      <c r="G100" s="137"/>
      <c r="H100" s="136"/>
      <c r="I100" s="136"/>
      <c r="J100" s="136"/>
      <c r="K100" s="138"/>
      <c r="L100" s="139"/>
      <c r="M100" s="139"/>
      <c r="N100" s="139"/>
      <c r="O100" s="139"/>
      <c r="P100" s="136"/>
      <c r="Q100" s="140"/>
      <c r="R100" s="140"/>
      <c r="S100" s="136"/>
      <c r="T100" s="136"/>
      <c r="U100" s="136"/>
      <c r="V100" s="136"/>
      <c r="W100" s="136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  <c r="AMA100" s="33"/>
      <c r="AMB100" s="33"/>
      <c r="AMC100" s="33"/>
      <c r="AMD100" s="33"/>
      <c r="AME100" s="33"/>
      <c r="AMF100" s="33"/>
      <c r="AMG100" s="33"/>
      <c r="AMH100" s="33"/>
      <c r="AMI100" s="33"/>
      <c r="AMJ100" s="33"/>
    </row>
    <row r="101" spans="1:1024" ht="15.75" customHeight="1">
      <c r="A101" s="136"/>
      <c r="B101" s="137"/>
      <c r="C101" s="137"/>
      <c r="D101" s="137"/>
      <c r="E101" s="137"/>
      <c r="F101" s="137"/>
      <c r="G101" s="137"/>
      <c r="H101" s="136"/>
      <c r="I101" s="136"/>
      <c r="J101" s="136"/>
      <c r="K101" s="138"/>
      <c r="L101" s="139"/>
      <c r="M101" s="139"/>
      <c r="N101" s="139"/>
      <c r="O101" s="139"/>
      <c r="P101" s="136"/>
      <c r="Q101" s="140"/>
      <c r="R101" s="140"/>
      <c r="S101" s="136"/>
      <c r="T101" s="136"/>
      <c r="U101" s="136"/>
      <c r="V101" s="136"/>
      <c r="W101" s="136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  <c r="AMA101" s="33"/>
      <c r="AMB101" s="33"/>
      <c r="AMC101" s="33"/>
      <c r="AMD101" s="33"/>
      <c r="AME101" s="33"/>
      <c r="AMF101" s="33"/>
      <c r="AMG101" s="33"/>
      <c r="AMH101" s="33"/>
      <c r="AMI101" s="33"/>
      <c r="AMJ101" s="33"/>
    </row>
    <row r="102" spans="1:1024" ht="15.75" customHeight="1">
      <c r="A102" s="136"/>
      <c r="B102" s="137"/>
      <c r="C102" s="137"/>
      <c r="D102" s="137"/>
      <c r="E102" s="137"/>
      <c r="F102" s="137"/>
      <c r="G102" s="137"/>
      <c r="H102" s="136"/>
      <c r="I102" s="136"/>
      <c r="J102" s="136"/>
      <c r="K102" s="138"/>
      <c r="L102" s="139"/>
      <c r="M102" s="139"/>
      <c r="N102" s="139"/>
      <c r="O102" s="139"/>
      <c r="P102" s="136"/>
      <c r="Q102" s="140"/>
      <c r="R102" s="140"/>
      <c r="S102" s="136"/>
      <c r="T102" s="136"/>
      <c r="U102" s="136"/>
      <c r="V102" s="136"/>
      <c r="W102" s="136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  <c r="QR102" s="33"/>
      <c r="QS102" s="33"/>
      <c r="QT102" s="33"/>
      <c r="QU102" s="33"/>
      <c r="QV102" s="33"/>
      <c r="QW102" s="33"/>
      <c r="QX102" s="33"/>
      <c r="QY102" s="33"/>
      <c r="QZ102" s="33"/>
      <c r="RA102" s="33"/>
      <c r="RB102" s="33"/>
      <c r="RC102" s="33"/>
      <c r="RD102" s="33"/>
      <c r="RE102" s="33"/>
      <c r="RF102" s="33"/>
      <c r="RG102" s="33"/>
      <c r="RH102" s="33"/>
      <c r="RI102" s="33"/>
      <c r="RJ102" s="33"/>
      <c r="RK102" s="33"/>
      <c r="RL102" s="33"/>
      <c r="RM102" s="33"/>
      <c r="RN102" s="33"/>
      <c r="RO102" s="33"/>
      <c r="RP102" s="33"/>
      <c r="RQ102" s="33"/>
      <c r="RR102" s="33"/>
      <c r="RS102" s="33"/>
      <c r="RT102" s="33"/>
      <c r="RU102" s="33"/>
      <c r="RV102" s="33"/>
      <c r="RW102" s="33"/>
      <c r="RX102" s="33"/>
      <c r="RY102" s="33"/>
      <c r="RZ102" s="33"/>
      <c r="SA102" s="33"/>
      <c r="SB102" s="33"/>
      <c r="SC102" s="33"/>
      <c r="SD102" s="33"/>
      <c r="SE102" s="33"/>
      <c r="SF102" s="33"/>
      <c r="SG102" s="33"/>
      <c r="SH102" s="33"/>
      <c r="SI102" s="33"/>
      <c r="SJ102" s="33"/>
      <c r="SK102" s="33"/>
      <c r="SL102" s="33"/>
      <c r="SM102" s="33"/>
      <c r="SN102" s="33"/>
      <c r="SO102" s="33"/>
      <c r="SP102" s="33"/>
      <c r="SQ102" s="33"/>
      <c r="SR102" s="33"/>
      <c r="SS102" s="33"/>
      <c r="ST102" s="33"/>
      <c r="SU102" s="33"/>
      <c r="SV102" s="33"/>
      <c r="SW102" s="33"/>
      <c r="SX102" s="33"/>
      <c r="SY102" s="33"/>
      <c r="SZ102" s="33"/>
      <c r="TA102" s="33"/>
      <c r="TB102" s="33"/>
      <c r="TC102" s="33"/>
      <c r="TD102" s="33"/>
      <c r="TE102" s="33"/>
      <c r="TF102" s="33"/>
      <c r="TG102" s="33"/>
      <c r="TH102" s="33"/>
      <c r="TI102" s="33"/>
      <c r="TJ102" s="33"/>
      <c r="TK102" s="33"/>
      <c r="TL102" s="33"/>
      <c r="TM102" s="33"/>
      <c r="TN102" s="33"/>
      <c r="TO102" s="33"/>
      <c r="TP102" s="33"/>
      <c r="TQ102" s="33"/>
      <c r="TR102" s="33"/>
      <c r="TS102" s="33"/>
      <c r="TT102" s="33"/>
      <c r="TU102" s="33"/>
      <c r="TV102" s="33"/>
      <c r="TW102" s="33"/>
      <c r="TX102" s="33"/>
      <c r="TY102" s="33"/>
      <c r="TZ102" s="33"/>
      <c r="UA102" s="33"/>
      <c r="UB102" s="33"/>
      <c r="UC102" s="33"/>
      <c r="UD102" s="33"/>
      <c r="UE102" s="33"/>
      <c r="UF102" s="33"/>
      <c r="UG102" s="33"/>
      <c r="UH102" s="33"/>
      <c r="UI102" s="33"/>
      <c r="UJ102" s="33"/>
      <c r="UK102" s="33"/>
      <c r="UL102" s="33"/>
      <c r="UM102" s="33"/>
      <c r="UN102" s="33"/>
      <c r="UO102" s="33"/>
      <c r="UP102" s="33"/>
      <c r="UQ102" s="33"/>
      <c r="UR102" s="33"/>
      <c r="US102" s="33"/>
      <c r="UT102" s="33"/>
      <c r="UU102" s="33"/>
      <c r="UV102" s="33"/>
      <c r="UW102" s="33"/>
      <c r="UX102" s="33"/>
      <c r="UY102" s="33"/>
      <c r="UZ102" s="33"/>
      <c r="VA102" s="33"/>
      <c r="VB102" s="33"/>
      <c r="VC102" s="33"/>
      <c r="VD102" s="33"/>
      <c r="VE102" s="33"/>
      <c r="VF102" s="33"/>
      <c r="VG102" s="33"/>
      <c r="VH102" s="33"/>
      <c r="VI102" s="33"/>
      <c r="VJ102" s="33"/>
      <c r="VK102" s="33"/>
      <c r="VL102" s="33"/>
      <c r="VM102" s="33"/>
      <c r="VN102" s="33"/>
      <c r="VO102" s="33"/>
      <c r="VP102" s="33"/>
      <c r="VQ102" s="33"/>
      <c r="VR102" s="33"/>
      <c r="VS102" s="33"/>
      <c r="VT102" s="33"/>
      <c r="VU102" s="33"/>
      <c r="VV102" s="33"/>
      <c r="VW102" s="33"/>
      <c r="VX102" s="33"/>
      <c r="VY102" s="33"/>
      <c r="VZ102" s="33"/>
      <c r="WA102" s="33"/>
      <c r="WB102" s="33"/>
      <c r="WC102" s="33"/>
      <c r="WD102" s="33"/>
      <c r="WE102" s="33"/>
      <c r="WF102" s="33"/>
      <c r="WG102" s="33"/>
      <c r="WH102" s="33"/>
      <c r="WI102" s="33"/>
      <c r="WJ102" s="33"/>
      <c r="WK102" s="33"/>
      <c r="WL102" s="33"/>
      <c r="WM102" s="33"/>
      <c r="WN102" s="33"/>
      <c r="WO102" s="33"/>
      <c r="WP102" s="33"/>
      <c r="WQ102" s="33"/>
      <c r="WR102" s="33"/>
      <c r="WS102" s="33"/>
      <c r="WT102" s="33"/>
      <c r="WU102" s="33"/>
      <c r="WV102" s="33"/>
      <c r="WW102" s="33"/>
      <c r="WX102" s="33"/>
      <c r="WY102" s="33"/>
      <c r="WZ102" s="33"/>
      <c r="XA102" s="33"/>
      <c r="XB102" s="33"/>
      <c r="XC102" s="33"/>
      <c r="XD102" s="33"/>
      <c r="XE102" s="33"/>
      <c r="XF102" s="33"/>
      <c r="XG102" s="33"/>
      <c r="XH102" s="33"/>
      <c r="XI102" s="33"/>
      <c r="XJ102" s="33"/>
      <c r="XK102" s="33"/>
      <c r="XL102" s="33"/>
      <c r="XM102" s="33"/>
      <c r="XN102" s="33"/>
      <c r="XO102" s="33"/>
      <c r="XP102" s="33"/>
      <c r="XQ102" s="33"/>
      <c r="XR102" s="33"/>
      <c r="XS102" s="33"/>
      <c r="XT102" s="33"/>
      <c r="XU102" s="33"/>
      <c r="XV102" s="33"/>
      <c r="XW102" s="33"/>
      <c r="XX102" s="33"/>
      <c r="XY102" s="33"/>
      <c r="XZ102" s="33"/>
      <c r="YA102" s="33"/>
      <c r="YB102" s="33"/>
      <c r="YC102" s="33"/>
      <c r="YD102" s="33"/>
      <c r="YE102" s="33"/>
      <c r="YF102" s="33"/>
      <c r="YG102" s="33"/>
      <c r="YH102" s="33"/>
      <c r="YI102" s="33"/>
      <c r="YJ102" s="33"/>
      <c r="YK102" s="33"/>
      <c r="YL102" s="33"/>
      <c r="YM102" s="33"/>
      <c r="YN102" s="33"/>
      <c r="YO102" s="33"/>
      <c r="YP102" s="33"/>
      <c r="YQ102" s="33"/>
      <c r="YR102" s="33"/>
      <c r="YS102" s="33"/>
      <c r="YT102" s="33"/>
      <c r="YU102" s="33"/>
      <c r="YV102" s="33"/>
      <c r="YW102" s="33"/>
      <c r="YX102" s="33"/>
      <c r="YY102" s="33"/>
      <c r="YZ102" s="33"/>
      <c r="ZA102" s="33"/>
      <c r="ZB102" s="33"/>
      <c r="ZC102" s="33"/>
      <c r="ZD102" s="33"/>
      <c r="ZE102" s="33"/>
      <c r="ZF102" s="33"/>
      <c r="ZG102" s="33"/>
      <c r="ZH102" s="33"/>
      <c r="ZI102" s="33"/>
      <c r="ZJ102" s="33"/>
      <c r="ZK102" s="33"/>
      <c r="ZL102" s="33"/>
      <c r="ZM102" s="33"/>
      <c r="ZN102" s="33"/>
      <c r="ZO102" s="33"/>
      <c r="ZP102" s="33"/>
      <c r="ZQ102" s="33"/>
      <c r="ZR102" s="33"/>
      <c r="ZS102" s="33"/>
      <c r="ZT102" s="33"/>
      <c r="ZU102" s="33"/>
      <c r="ZV102" s="33"/>
      <c r="ZW102" s="33"/>
      <c r="ZX102" s="33"/>
      <c r="ZY102" s="33"/>
      <c r="ZZ102" s="33"/>
      <c r="AAA102" s="33"/>
      <c r="AAB102" s="33"/>
      <c r="AAC102" s="33"/>
      <c r="AAD102" s="33"/>
      <c r="AAE102" s="33"/>
      <c r="AAF102" s="33"/>
      <c r="AAG102" s="33"/>
      <c r="AAH102" s="33"/>
      <c r="AAI102" s="33"/>
      <c r="AAJ102" s="33"/>
      <c r="AAK102" s="33"/>
      <c r="AAL102" s="33"/>
      <c r="AAM102" s="33"/>
      <c r="AAN102" s="33"/>
      <c r="AAO102" s="33"/>
      <c r="AAP102" s="33"/>
      <c r="AAQ102" s="33"/>
      <c r="AAR102" s="33"/>
      <c r="AAS102" s="33"/>
      <c r="AAT102" s="33"/>
      <c r="AAU102" s="33"/>
      <c r="AAV102" s="33"/>
      <c r="AAW102" s="33"/>
      <c r="AAX102" s="33"/>
      <c r="AAY102" s="33"/>
      <c r="AAZ102" s="33"/>
      <c r="ABA102" s="33"/>
      <c r="ABB102" s="33"/>
      <c r="ABC102" s="33"/>
      <c r="ABD102" s="33"/>
      <c r="ABE102" s="33"/>
      <c r="ABF102" s="33"/>
      <c r="ABG102" s="33"/>
      <c r="ABH102" s="33"/>
      <c r="ABI102" s="33"/>
      <c r="ABJ102" s="33"/>
      <c r="ABK102" s="33"/>
      <c r="ABL102" s="33"/>
      <c r="ABM102" s="33"/>
      <c r="ABN102" s="33"/>
      <c r="ABO102" s="33"/>
      <c r="ABP102" s="33"/>
      <c r="ABQ102" s="33"/>
      <c r="ABR102" s="33"/>
      <c r="ABS102" s="33"/>
      <c r="ABT102" s="33"/>
      <c r="ABU102" s="33"/>
      <c r="ABV102" s="33"/>
      <c r="ABW102" s="33"/>
      <c r="ABX102" s="33"/>
      <c r="ABY102" s="33"/>
      <c r="ABZ102" s="33"/>
      <c r="ACA102" s="33"/>
      <c r="ACB102" s="33"/>
      <c r="ACC102" s="33"/>
      <c r="ACD102" s="33"/>
      <c r="ACE102" s="33"/>
      <c r="ACF102" s="33"/>
      <c r="ACG102" s="33"/>
      <c r="ACH102" s="33"/>
      <c r="ACI102" s="33"/>
      <c r="ACJ102" s="33"/>
      <c r="ACK102" s="33"/>
      <c r="ACL102" s="33"/>
      <c r="ACM102" s="33"/>
      <c r="ACN102" s="33"/>
      <c r="ACO102" s="33"/>
      <c r="ACP102" s="33"/>
      <c r="ACQ102" s="33"/>
      <c r="ACR102" s="33"/>
      <c r="ACS102" s="33"/>
      <c r="ACT102" s="33"/>
      <c r="ACU102" s="33"/>
      <c r="ACV102" s="33"/>
      <c r="ACW102" s="33"/>
      <c r="ACX102" s="33"/>
      <c r="ACY102" s="33"/>
      <c r="ACZ102" s="33"/>
      <c r="ADA102" s="33"/>
      <c r="ADB102" s="33"/>
      <c r="ADC102" s="33"/>
      <c r="ADD102" s="33"/>
      <c r="ADE102" s="33"/>
      <c r="ADF102" s="33"/>
      <c r="ADG102" s="33"/>
      <c r="ADH102" s="33"/>
      <c r="ADI102" s="33"/>
      <c r="ADJ102" s="33"/>
      <c r="ADK102" s="33"/>
      <c r="ADL102" s="33"/>
      <c r="ADM102" s="33"/>
      <c r="ADN102" s="33"/>
      <c r="ADO102" s="33"/>
      <c r="ADP102" s="33"/>
      <c r="ADQ102" s="33"/>
      <c r="ADR102" s="33"/>
      <c r="ADS102" s="33"/>
      <c r="ADT102" s="33"/>
      <c r="ADU102" s="33"/>
      <c r="ADV102" s="33"/>
      <c r="ADW102" s="33"/>
      <c r="ADX102" s="33"/>
      <c r="ADY102" s="33"/>
      <c r="ADZ102" s="33"/>
      <c r="AEA102" s="33"/>
      <c r="AEB102" s="33"/>
      <c r="AEC102" s="33"/>
      <c r="AED102" s="33"/>
      <c r="AEE102" s="33"/>
      <c r="AEF102" s="33"/>
      <c r="AEG102" s="33"/>
      <c r="AEH102" s="33"/>
      <c r="AEI102" s="33"/>
      <c r="AEJ102" s="33"/>
      <c r="AEK102" s="33"/>
      <c r="AEL102" s="33"/>
      <c r="AEM102" s="33"/>
      <c r="AEN102" s="33"/>
      <c r="AEO102" s="33"/>
      <c r="AEP102" s="33"/>
      <c r="AEQ102" s="33"/>
      <c r="AER102" s="33"/>
      <c r="AES102" s="33"/>
      <c r="AET102" s="33"/>
      <c r="AEU102" s="33"/>
      <c r="AEV102" s="33"/>
      <c r="AEW102" s="33"/>
      <c r="AEX102" s="33"/>
      <c r="AEY102" s="33"/>
      <c r="AEZ102" s="33"/>
      <c r="AFA102" s="33"/>
      <c r="AFB102" s="33"/>
      <c r="AFC102" s="33"/>
      <c r="AFD102" s="33"/>
      <c r="AFE102" s="33"/>
      <c r="AFF102" s="33"/>
      <c r="AFG102" s="33"/>
      <c r="AFH102" s="33"/>
      <c r="AFI102" s="33"/>
      <c r="AFJ102" s="33"/>
      <c r="AFK102" s="33"/>
      <c r="AFL102" s="33"/>
      <c r="AFM102" s="33"/>
      <c r="AFN102" s="33"/>
      <c r="AFO102" s="33"/>
      <c r="AFP102" s="33"/>
      <c r="AFQ102" s="33"/>
      <c r="AFR102" s="33"/>
      <c r="AFS102" s="33"/>
      <c r="AFT102" s="33"/>
      <c r="AFU102" s="33"/>
      <c r="AFV102" s="33"/>
      <c r="AFW102" s="33"/>
      <c r="AFX102" s="33"/>
      <c r="AFY102" s="33"/>
      <c r="AFZ102" s="33"/>
      <c r="AGA102" s="33"/>
      <c r="AGB102" s="33"/>
      <c r="AGC102" s="33"/>
      <c r="AGD102" s="33"/>
      <c r="AGE102" s="33"/>
      <c r="AGF102" s="33"/>
      <c r="AGG102" s="33"/>
      <c r="AGH102" s="33"/>
      <c r="AGI102" s="33"/>
      <c r="AGJ102" s="33"/>
      <c r="AGK102" s="33"/>
      <c r="AGL102" s="33"/>
      <c r="AGM102" s="33"/>
      <c r="AGN102" s="33"/>
      <c r="AGO102" s="33"/>
      <c r="AGP102" s="33"/>
      <c r="AGQ102" s="33"/>
      <c r="AGR102" s="33"/>
      <c r="AGS102" s="33"/>
      <c r="AGT102" s="33"/>
      <c r="AGU102" s="33"/>
      <c r="AGV102" s="33"/>
      <c r="AGW102" s="33"/>
      <c r="AGX102" s="33"/>
      <c r="AGY102" s="33"/>
      <c r="AGZ102" s="33"/>
      <c r="AHA102" s="33"/>
      <c r="AHB102" s="33"/>
      <c r="AHC102" s="33"/>
      <c r="AHD102" s="33"/>
      <c r="AHE102" s="33"/>
      <c r="AHF102" s="33"/>
      <c r="AHG102" s="33"/>
      <c r="AHH102" s="33"/>
      <c r="AHI102" s="33"/>
      <c r="AHJ102" s="33"/>
      <c r="AHK102" s="33"/>
      <c r="AHL102" s="33"/>
      <c r="AHM102" s="33"/>
      <c r="AHN102" s="33"/>
      <c r="AHO102" s="33"/>
      <c r="AHP102" s="33"/>
      <c r="AHQ102" s="33"/>
      <c r="AHR102" s="33"/>
      <c r="AHS102" s="33"/>
      <c r="AHT102" s="33"/>
      <c r="AHU102" s="33"/>
      <c r="AHV102" s="33"/>
      <c r="AHW102" s="33"/>
      <c r="AHX102" s="33"/>
      <c r="AHY102" s="33"/>
      <c r="AHZ102" s="33"/>
      <c r="AIA102" s="33"/>
      <c r="AIB102" s="33"/>
      <c r="AIC102" s="33"/>
      <c r="AID102" s="33"/>
      <c r="AIE102" s="33"/>
      <c r="AIF102" s="33"/>
      <c r="AIG102" s="33"/>
      <c r="AIH102" s="33"/>
      <c r="AII102" s="33"/>
      <c r="AIJ102" s="33"/>
      <c r="AIK102" s="33"/>
      <c r="AIL102" s="33"/>
      <c r="AIM102" s="33"/>
      <c r="AIN102" s="33"/>
      <c r="AIO102" s="33"/>
      <c r="AIP102" s="33"/>
      <c r="AIQ102" s="33"/>
      <c r="AIR102" s="33"/>
      <c r="AIS102" s="33"/>
      <c r="AIT102" s="33"/>
      <c r="AIU102" s="33"/>
      <c r="AIV102" s="33"/>
      <c r="AIW102" s="33"/>
      <c r="AIX102" s="33"/>
      <c r="AIY102" s="33"/>
      <c r="AIZ102" s="33"/>
      <c r="AJA102" s="33"/>
      <c r="AJB102" s="33"/>
      <c r="AJC102" s="33"/>
      <c r="AJD102" s="33"/>
      <c r="AJE102" s="33"/>
      <c r="AJF102" s="33"/>
      <c r="AJG102" s="33"/>
      <c r="AJH102" s="33"/>
      <c r="AJI102" s="33"/>
      <c r="AJJ102" s="33"/>
      <c r="AJK102" s="33"/>
      <c r="AJL102" s="33"/>
      <c r="AJM102" s="33"/>
      <c r="AJN102" s="33"/>
      <c r="AJO102" s="33"/>
      <c r="AJP102" s="33"/>
      <c r="AJQ102" s="33"/>
      <c r="AJR102" s="33"/>
      <c r="AJS102" s="33"/>
      <c r="AJT102" s="33"/>
      <c r="AJU102" s="33"/>
      <c r="AJV102" s="33"/>
      <c r="AJW102" s="33"/>
      <c r="AJX102" s="33"/>
      <c r="AJY102" s="33"/>
      <c r="AJZ102" s="33"/>
      <c r="AKA102" s="33"/>
      <c r="AKB102" s="33"/>
      <c r="AKC102" s="33"/>
      <c r="AKD102" s="33"/>
      <c r="AKE102" s="33"/>
      <c r="AKF102" s="33"/>
      <c r="AKG102" s="33"/>
      <c r="AKH102" s="33"/>
      <c r="AKI102" s="33"/>
      <c r="AKJ102" s="33"/>
      <c r="AKK102" s="33"/>
      <c r="AKL102" s="33"/>
      <c r="AKM102" s="33"/>
      <c r="AKN102" s="33"/>
      <c r="AKO102" s="33"/>
      <c r="AKP102" s="33"/>
      <c r="AKQ102" s="33"/>
      <c r="AKR102" s="33"/>
      <c r="AKS102" s="33"/>
      <c r="AKT102" s="33"/>
      <c r="AKU102" s="33"/>
      <c r="AKV102" s="33"/>
      <c r="AKW102" s="33"/>
      <c r="AKX102" s="33"/>
      <c r="AKY102" s="33"/>
      <c r="AKZ102" s="33"/>
      <c r="ALA102" s="33"/>
      <c r="ALB102" s="33"/>
      <c r="ALC102" s="33"/>
      <c r="ALD102" s="33"/>
      <c r="ALE102" s="33"/>
      <c r="ALF102" s="33"/>
      <c r="ALG102" s="33"/>
      <c r="ALH102" s="33"/>
      <c r="ALI102" s="33"/>
      <c r="ALJ102" s="33"/>
      <c r="ALK102" s="33"/>
      <c r="ALL102" s="33"/>
      <c r="ALM102" s="33"/>
      <c r="ALN102" s="33"/>
      <c r="ALO102" s="33"/>
      <c r="ALP102" s="33"/>
      <c r="ALQ102" s="33"/>
      <c r="ALR102" s="33"/>
      <c r="ALS102" s="33"/>
      <c r="ALT102" s="33"/>
      <c r="ALU102" s="33"/>
      <c r="ALV102" s="33"/>
      <c r="ALW102" s="33"/>
      <c r="ALX102" s="33"/>
      <c r="ALY102" s="33"/>
      <c r="ALZ102" s="33"/>
      <c r="AMA102" s="33"/>
      <c r="AMB102" s="33"/>
      <c r="AMC102" s="33"/>
      <c r="AMD102" s="33"/>
      <c r="AME102" s="33"/>
      <c r="AMF102" s="33"/>
      <c r="AMG102" s="33"/>
      <c r="AMH102" s="33"/>
      <c r="AMI102" s="33"/>
      <c r="AMJ102" s="33"/>
    </row>
    <row r="103" spans="1:1024" ht="15.75" customHeight="1">
      <c r="A103" s="136"/>
      <c r="B103" s="137"/>
      <c r="C103" s="137"/>
      <c r="D103" s="137"/>
      <c r="E103" s="137"/>
      <c r="F103" s="137"/>
      <c r="G103" s="137"/>
      <c r="H103" s="136"/>
      <c r="I103" s="136"/>
      <c r="J103" s="136"/>
      <c r="K103" s="138"/>
      <c r="L103" s="139"/>
      <c r="M103" s="139"/>
      <c r="N103" s="139"/>
      <c r="O103" s="139"/>
      <c r="P103" s="136"/>
      <c r="Q103" s="140"/>
      <c r="R103" s="140"/>
      <c r="S103" s="136"/>
      <c r="T103" s="136"/>
      <c r="U103" s="136"/>
      <c r="V103" s="136"/>
      <c r="W103" s="136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  <c r="QR103" s="33"/>
      <c r="QS103" s="33"/>
      <c r="QT103" s="33"/>
      <c r="QU103" s="33"/>
      <c r="QV103" s="33"/>
      <c r="QW103" s="33"/>
      <c r="QX103" s="33"/>
      <c r="QY103" s="33"/>
      <c r="QZ103" s="33"/>
      <c r="RA103" s="33"/>
      <c r="RB103" s="33"/>
      <c r="RC103" s="33"/>
      <c r="RD103" s="33"/>
      <c r="RE103" s="33"/>
      <c r="RF103" s="33"/>
      <c r="RG103" s="33"/>
      <c r="RH103" s="33"/>
      <c r="RI103" s="33"/>
      <c r="RJ103" s="33"/>
      <c r="RK103" s="33"/>
      <c r="RL103" s="33"/>
      <c r="RM103" s="33"/>
      <c r="RN103" s="33"/>
      <c r="RO103" s="33"/>
      <c r="RP103" s="33"/>
      <c r="RQ103" s="33"/>
      <c r="RR103" s="33"/>
      <c r="RS103" s="33"/>
      <c r="RT103" s="33"/>
      <c r="RU103" s="33"/>
      <c r="RV103" s="33"/>
      <c r="RW103" s="33"/>
      <c r="RX103" s="33"/>
      <c r="RY103" s="33"/>
      <c r="RZ103" s="33"/>
      <c r="SA103" s="33"/>
      <c r="SB103" s="33"/>
      <c r="SC103" s="33"/>
      <c r="SD103" s="33"/>
      <c r="SE103" s="33"/>
      <c r="SF103" s="33"/>
      <c r="SG103" s="33"/>
      <c r="SH103" s="33"/>
      <c r="SI103" s="33"/>
      <c r="SJ103" s="33"/>
      <c r="SK103" s="33"/>
      <c r="SL103" s="33"/>
      <c r="SM103" s="33"/>
      <c r="SN103" s="33"/>
      <c r="SO103" s="33"/>
      <c r="SP103" s="33"/>
      <c r="SQ103" s="33"/>
      <c r="SR103" s="33"/>
      <c r="SS103" s="33"/>
      <c r="ST103" s="33"/>
      <c r="SU103" s="33"/>
      <c r="SV103" s="33"/>
      <c r="SW103" s="33"/>
      <c r="SX103" s="33"/>
      <c r="SY103" s="33"/>
      <c r="SZ103" s="33"/>
      <c r="TA103" s="33"/>
      <c r="TB103" s="33"/>
      <c r="TC103" s="33"/>
      <c r="TD103" s="33"/>
      <c r="TE103" s="33"/>
      <c r="TF103" s="33"/>
      <c r="TG103" s="33"/>
      <c r="TH103" s="33"/>
      <c r="TI103" s="33"/>
      <c r="TJ103" s="33"/>
      <c r="TK103" s="33"/>
      <c r="TL103" s="33"/>
      <c r="TM103" s="33"/>
      <c r="TN103" s="33"/>
      <c r="TO103" s="33"/>
      <c r="TP103" s="33"/>
      <c r="TQ103" s="33"/>
      <c r="TR103" s="33"/>
      <c r="TS103" s="33"/>
      <c r="TT103" s="33"/>
      <c r="TU103" s="33"/>
      <c r="TV103" s="33"/>
      <c r="TW103" s="33"/>
      <c r="TX103" s="33"/>
      <c r="TY103" s="33"/>
      <c r="TZ103" s="33"/>
      <c r="UA103" s="33"/>
      <c r="UB103" s="33"/>
      <c r="UC103" s="33"/>
      <c r="UD103" s="33"/>
      <c r="UE103" s="33"/>
      <c r="UF103" s="33"/>
      <c r="UG103" s="33"/>
      <c r="UH103" s="33"/>
      <c r="UI103" s="33"/>
      <c r="UJ103" s="33"/>
      <c r="UK103" s="33"/>
      <c r="UL103" s="33"/>
      <c r="UM103" s="33"/>
      <c r="UN103" s="33"/>
      <c r="UO103" s="33"/>
      <c r="UP103" s="33"/>
      <c r="UQ103" s="33"/>
      <c r="UR103" s="33"/>
      <c r="US103" s="33"/>
      <c r="UT103" s="33"/>
      <c r="UU103" s="33"/>
      <c r="UV103" s="33"/>
      <c r="UW103" s="33"/>
      <c r="UX103" s="33"/>
      <c r="UY103" s="33"/>
      <c r="UZ103" s="33"/>
      <c r="VA103" s="33"/>
      <c r="VB103" s="33"/>
      <c r="VC103" s="33"/>
      <c r="VD103" s="33"/>
      <c r="VE103" s="33"/>
      <c r="VF103" s="33"/>
      <c r="VG103" s="33"/>
      <c r="VH103" s="33"/>
      <c r="VI103" s="33"/>
      <c r="VJ103" s="33"/>
      <c r="VK103" s="33"/>
      <c r="VL103" s="33"/>
      <c r="VM103" s="33"/>
      <c r="VN103" s="33"/>
      <c r="VO103" s="33"/>
      <c r="VP103" s="33"/>
      <c r="VQ103" s="33"/>
      <c r="VR103" s="33"/>
      <c r="VS103" s="33"/>
      <c r="VT103" s="33"/>
      <c r="VU103" s="33"/>
      <c r="VV103" s="33"/>
      <c r="VW103" s="33"/>
      <c r="VX103" s="33"/>
      <c r="VY103" s="33"/>
      <c r="VZ103" s="33"/>
      <c r="WA103" s="33"/>
      <c r="WB103" s="33"/>
      <c r="WC103" s="33"/>
      <c r="WD103" s="33"/>
      <c r="WE103" s="33"/>
      <c r="WF103" s="33"/>
      <c r="WG103" s="33"/>
      <c r="WH103" s="33"/>
      <c r="WI103" s="33"/>
      <c r="WJ103" s="33"/>
      <c r="WK103" s="33"/>
      <c r="WL103" s="33"/>
      <c r="WM103" s="33"/>
      <c r="WN103" s="33"/>
      <c r="WO103" s="33"/>
      <c r="WP103" s="33"/>
      <c r="WQ103" s="33"/>
      <c r="WR103" s="33"/>
      <c r="WS103" s="33"/>
      <c r="WT103" s="33"/>
      <c r="WU103" s="33"/>
      <c r="WV103" s="33"/>
      <c r="WW103" s="33"/>
      <c r="WX103" s="33"/>
      <c r="WY103" s="33"/>
      <c r="WZ103" s="33"/>
      <c r="XA103" s="33"/>
      <c r="XB103" s="33"/>
      <c r="XC103" s="33"/>
      <c r="XD103" s="33"/>
      <c r="XE103" s="33"/>
      <c r="XF103" s="33"/>
      <c r="XG103" s="33"/>
      <c r="XH103" s="33"/>
      <c r="XI103" s="33"/>
      <c r="XJ103" s="33"/>
      <c r="XK103" s="33"/>
      <c r="XL103" s="33"/>
      <c r="XM103" s="33"/>
      <c r="XN103" s="33"/>
      <c r="XO103" s="33"/>
      <c r="XP103" s="33"/>
      <c r="XQ103" s="33"/>
      <c r="XR103" s="33"/>
      <c r="XS103" s="33"/>
      <c r="XT103" s="33"/>
      <c r="XU103" s="33"/>
      <c r="XV103" s="33"/>
      <c r="XW103" s="33"/>
      <c r="XX103" s="33"/>
      <c r="XY103" s="33"/>
      <c r="XZ103" s="33"/>
      <c r="YA103" s="33"/>
      <c r="YB103" s="33"/>
      <c r="YC103" s="33"/>
      <c r="YD103" s="33"/>
      <c r="YE103" s="33"/>
      <c r="YF103" s="33"/>
      <c r="YG103" s="33"/>
      <c r="YH103" s="33"/>
      <c r="YI103" s="33"/>
      <c r="YJ103" s="33"/>
      <c r="YK103" s="33"/>
      <c r="YL103" s="33"/>
      <c r="YM103" s="33"/>
      <c r="YN103" s="33"/>
      <c r="YO103" s="33"/>
      <c r="YP103" s="33"/>
      <c r="YQ103" s="33"/>
      <c r="YR103" s="33"/>
      <c r="YS103" s="33"/>
      <c r="YT103" s="33"/>
      <c r="YU103" s="33"/>
      <c r="YV103" s="33"/>
      <c r="YW103" s="33"/>
      <c r="YX103" s="33"/>
      <c r="YY103" s="33"/>
      <c r="YZ103" s="33"/>
      <c r="ZA103" s="33"/>
      <c r="ZB103" s="33"/>
      <c r="ZC103" s="33"/>
      <c r="ZD103" s="33"/>
      <c r="ZE103" s="33"/>
      <c r="ZF103" s="33"/>
      <c r="ZG103" s="33"/>
      <c r="ZH103" s="33"/>
      <c r="ZI103" s="33"/>
      <c r="ZJ103" s="33"/>
      <c r="ZK103" s="33"/>
      <c r="ZL103" s="33"/>
      <c r="ZM103" s="33"/>
      <c r="ZN103" s="33"/>
      <c r="ZO103" s="33"/>
      <c r="ZP103" s="33"/>
      <c r="ZQ103" s="33"/>
      <c r="ZR103" s="33"/>
      <c r="ZS103" s="33"/>
      <c r="ZT103" s="33"/>
      <c r="ZU103" s="33"/>
      <c r="ZV103" s="33"/>
      <c r="ZW103" s="33"/>
      <c r="ZX103" s="33"/>
      <c r="ZY103" s="33"/>
      <c r="ZZ103" s="33"/>
      <c r="AAA103" s="33"/>
      <c r="AAB103" s="33"/>
      <c r="AAC103" s="33"/>
      <c r="AAD103" s="33"/>
      <c r="AAE103" s="33"/>
      <c r="AAF103" s="33"/>
      <c r="AAG103" s="33"/>
      <c r="AAH103" s="33"/>
      <c r="AAI103" s="33"/>
      <c r="AAJ103" s="33"/>
      <c r="AAK103" s="33"/>
      <c r="AAL103" s="33"/>
      <c r="AAM103" s="33"/>
      <c r="AAN103" s="33"/>
      <c r="AAO103" s="33"/>
      <c r="AAP103" s="33"/>
      <c r="AAQ103" s="33"/>
      <c r="AAR103" s="33"/>
      <c r="AAS103" s="33"/>
      <c r="AAT103" s="33"/>
      <c r="AAU103" s="33"/>
      <c r="AAV103" s="33"/>
      <c r="AAW103" s="33"/>
      <c r="AAX103" s="33"/>
      <c r="AAY103" s="33"/>
      <c r="AAZ103" s="33"/>
      <c r="ABA103" s="33"/>
      <c r="ABB103" s="33"/>
      <c r="ABC103" s="33"/>
      <c r="ABD103" s="33"/>
      <c r="ABE103" s="33"/>
      <c r="ABF103" s="33"/>
      <c r="ABG103" s="33"/>
      <c r="ABH103" s="33"/>
      <c r="ABI103" s="33"/>
      <c r="ABJ103" s="33"/>
      <c r="ABK103" s="33"/>
      <c r="ABL103" s="33"/>
      <c r="ABM103" s="33"/>
      <c r="ABN103" s="33"/>
      <c r="ABO103" s="33"/>
      <c r="ABP103" s="33"/>
      <c r="ABQ103" s="33"/>
      <c r="ABR103" s="33"/>
      <c r="ABS103" s="33"/>
      <c r="ABT103" s="33"/>
      <c r="ABU103" s="33"/>
      <c r="ABV103" s="33"/>
      <c r="ABW103" s="33"/>
      <c r="ABX103" s="33"/>
      <c r="ABY103" s="33"/>
      <c r="ABZ103" s="33"/>
      <c r="ACA103" s="33"/>
      <c r="ACB103" s="33"/>
      <c r="ACC103" s="33"/>
      <c r="ACD103" s="33"/>
      <c r="ACE103" s="33"/>
      <c r="ACF103" s="33"/>
      <c r="ACG103" s="33"/>
      <c r="ACH103" s="33"/>
      <c r="ACI103" s="33"/>
      <c r="ACJ103" s="33"/>
      <c r="ACK103" s="33"/>
      <c r="ACL103" s="33"/>
      <c r="ACM103" s="33"/>
      <c r="ACN103" s="33"/>
      <c r="ACO103" s="33"/>
      <c r="ACP103" s="33"/>
      <c r="ACQ103" s="33"/>
      <c r="ACR103" s="33"/>
      <c r="ACS103" s="33"/>
      <c r="ACT103" s="33"/>
      <c r="ACU103" s="33"/>
      <c r="ACV103" s="33"/>
      <c r="ACW103" s="33"/>
      <c r="ACX103" s="33"/>
      <c r="ACY103" s="33"/>
      <c r="ACZ103" s="33"/>
      <c r="ADA103" s="33"/>
      <c r="ADB103" s="33"/>
      <c r="ADC103" s="33"/>
      <c r="ADD103" s="33"/>
      <c r="ADE103" s="33"/>
      <c r="ADF103" s="33"/>
      <c r="ADG103" s="33"/>
      <c r="ADH103" s="33"/>
      <c r="ADI103" s="33"/>
      <c r="ADJ103" s="33"/>
      <c r="ADK103" s="33"/>
      <c r="ADL103" s="33"/>
      <c r="ADM103" s="33"/>
      <c r="ADN103" s="33"/>
      <c r="ADO103" s="33"/>
      <c r="ADP103" s="33"/>
      <c r="ADQ103" s="33"/>
      <c r="ADR103" s="33"/>
      <c r="ADS103" s="33"/>
      <c r="ADT103" s="33"/>
      <c r="ADU103" s="33"/>
      <c r="ADV103" s="33"/>
      <c r="ADW103" s="33"/>
      <c r="ADX103" s="33"/>
      <c r="ADY103" s="33"/>
      <c r="ADZ103" s="33"/>
      <c r="AEA103" s="33"/>
      <c r="AEB103" s="33"/>
      <c r="AEC103" s="33"/>
      <c r="AED103" s="33"/>
      <c r="AEE103" s="33"/>
      <c r="AEF103" s="33"/>
      <c r="AEG103" s="33"/>
      <c r="AEH103" s="33"/>
      <c r="AEI103" s="33"/>
      <c r="AEJ103" s="33"/>
      <c r="AEK103" s="33"/>
      <c r="AEL103" s="33"/>
      <c r="AEM103" s="33"/>
      <c r="AEN103" s="33"/>
      <c r="AEO103" s="33"/>
      <c r="AEP103" s="33"/>
      <c r="AEQ103" s="33"/>
      <c r="AER103" s="33"/>
      <c r="AES103" s="33"/>
      <c r="AET103" s="33"/>
      <c r="AEU103" s="33"/>
      <c r="AEV103" s="33"/>
      <c r="AEW103" s="33"/>
      <c r="AEX103" s="33"/>
      <c r="AEY103" s="33"/>
      <c r="AEZ103" s="33"/>
      <c r="AFA103" s="33"/>
      <c r="AFB103" s="33"/>
      <c r="AFC103" s="33"/>
      <c r="AFD103" s="33"/>
      <c r="AFE103" s="33"/>
      <c r="AFF103" s="33"/>
      <c r="AFG103" s="33"/>
      <c r="AFH103" s="33"/>
      <c r="AFI103" s="33"/>
      <c r="AFJ103" s="33"/>
      <c r="AFK103" s="33"/>
      <c r="AFL103" s="33"/>
      <c r="AFM103" s="33"/>
      <c r="AFN103" s="33"/>
      <c r="AFO103" s="33"/>
      <c r="AFP103" s="33"/>
      <c r="AFQ103" s="33"/>
      <c r="AFR103" s="33"/>
      <c r="AFS103" s="33"/>
      <c r="AFT103" s="33"/>
      <c r="AFU103" s="33"/>
      <c r="AFV103" s="33"/>
      <c r="AFW103" s="33"/>
      <c r="AFX103" s="33"/>
      <c r="AFY103" s="33"/>
      <c r="AFZ103" s="33"/>
      <c r="AGA103" s="33"/>
      <c r="AGB103" s="33"/>
      <c r="AGC103" s="33"/>
      <c r="AGD103" s="33"/>
      <c r="AGE103" s="33"/>
      <c r="AGF103" s="33"/>
      <c r="AGG103" s="33"/>
      <c r="AGH103" s="33"/>
      <c r="AGI103" s="33"/>
      <c r="AGJ103" s="33"/>
      <c r="AGK103" s="33"/>
      <c r="AGL103" s="33"/>
      <c r="AGM103" s="33"/>
      <c r="AGN103" s="33"/>
      <c r="AGO103" s="33"/>
      <c r="AGP103" s="33"/>
      <c r="AGQ103" s="33"/>
      <c r="AGR103" s="33"/>
      <c r="AGS103" s="33"/>
      <c r="AGT103" s="33"/>
      <c r="AGU103" s="33"/>
      <c r="AGV103" s="33"/>
      <c r="AGW103" s="33"/>
      <c r="AGX103" s="33"/>
      <c r="AGY103" s="33"/>
      <c r="AGZ103" s="33"/>
      <c r="AHA103" s="33"/>
      <c r="AHB103" s="33"/>
      <c r="AHC103" s="33"/>
      <c r="AHD103" s="33"/>
      <c r="AHE103" s="33"/>
      <c r="AHF103" s="33"/>
      <c r="AHG103" s="33"/>
      <c r="AHH103" s="33"/>
      <c r="AHI103" s="33"/>
      <c r="AHJ103" s="33"/>
      <c r="AHK103" s="33"/>
      <c r="AHL103" s="33"/>
      <c r="AHM103" s="33"/>
      <c r="AHN103" s="33"/>
      <c r="AHO103" s="33"/>
      <c r="AHP103" s="33"/>
      <c r="AHQ103" s="33"/>
      <c r="AHR103" s="33"/>
      <c r="AHS103" s="33"/>
      <c r="AHT103" s="33"/>
      <c r="AHU103" s="33"/>
      <c r="AHV103" s="33"/>
      <c r="AHW103" s="33"/>
      <c r="AHX103" s="33"/>
      <c r="AHY103" s="33"/>
      <c r="AHZ103" s="33"/>
      <c r="AIA103" s="33"/>
      <c r="AIB103" s="33"/>
      <c r="AIC103" s="33"/>
      <c r="AID103" s="33"/>
      <c r="AIE103" s="33"/>
      <c r="AIF103" s="33"/>
      <c r="AIG103" s="33"/>
      <c r="AIH103" s="33"/>
      <c r="AII103" s="33"/>
      <c r="AIJ103" s="33"/>
      <c r="AIK103" s="33"/>
      <c r="AIL103" s="33"/>
      <c r="AIM103" s="33"/>
      <c r="AIN103" s="33"/>
      <c r="AIO103" s="33"/>
      <c r="AIP103" s="33"/>
      <c r="AIQ103" s="33"/>
      <c r="AIR103" s="33"/>
      <c r="AIS103" s="33"/>
      <c r="AIT103" s="33"/>
      <c r="AIU103" s="33"/>
      <c r="AIV103" s="33"/>
      <c r="AIW103" s="33"/>
      <c r="AIX103" s="33"/>
      <c r="AIY103" s="33"/>
      <c r="AIZ103" s="33"/>
      <c r="AJA103" s="33"/>
      <c r="AJB103" s="33"/>
      <c r="AJC103" s="33"/>
      <c r="AJD103" s="33"/>
      <c r="AJE103" s="33"/>
      <c r="AJF103" s="33"/>
      <c r="AJG103" s="33"/>
      <c r="AJH103" s="33"/>
      <c r="AJI103" s="33"/>
      <c r="AJJ103" s="33"/>
      <c r="AJK103" s="33"/>
      <c r="AJL103" s="33"/>
      <c r="AJM103" s="33"/>
      <c r="AJN103" s="33"/>
      <c r="AJO103" s="33"/>
      <c r="AJP103" s="33"/>
      <c r="AJQ103" s="33"/>
      <c r="AJR103" s="33"/>
      <c r="AJS103" s="33"/>
      <c r="AJT103" s="33"/>
      <c r="AJU103" s="33"/>
      <c r="AJV103" s="33"/>
      <c r="AJW103" s="33"/>
      <c r="AJX103" s="33"/>
      <c r="AJY103" s="33"/>
      <c r="AJZ103" s="33"/>
      <c r="AKA103" s="33"/>
      <c r="AKB103" s="33"/>
      <c r="AKC103" s="33"/>
      <c r="AKD103" s="33"/>
      <c r="AKE103" s="33"/>
      <c r="AKF103" s="33"/>
      <c r="AKG103" s="33"/>
      <c r="AKH103" s="33"/>
      <c r="AKI103" s="33"/>
      <c r="AKJ103" s="33"/>
      <c r="AKK103" s="33"/>
      <c r="AKL103" s="33"/>
      <c r="AKM103" s="33"/>
      <c r="AKN103" s="33"/>
      <c r="AKO103" s="33"/>
      <c r="AKP103" s="33"/>
      <c r="AKQ103" s="33"/>
      <c r="AKR103" s="33"/>
      <c r="AKS103" s="33"/>
      <c r="AKT103" s="33"/>
      <c r="AKU103" s="33"/>
      <c r="AKV103" s="33"/>
      <c r="AKW103" s="33"/>
      <c r="AKX103" s="33"/>
      <c r="AKY103" s="33"/>
      <c r="AKZ103" s="33"/>
      <c r="ALA103" s="33"/>
      <c r="ALB103" s="33"/>
      <c r="ALC103" s="33"/>
      <c r="ALD103" s="33"/>
      <c r="ALE103" s="33"/>
      <c r="ALF103" s="33"/>
      <c r="ALG103" s="33"/>
      <c r="ALH103" s="33"/>
      <c r="ALI103" s="33"/>
      <c r="ALJ103" s="33"/>
      <c r="ALK103" s="33"/>
      <c r="ALL103" s="33"/>
      <c r="ALM103" s="33"/>
      <c r="ALN103" s="33"/>
      <c r="ALO103" s="33"/>
      <c r="ALP103" s="33"/>
      <c r="ALQ103" s="33"/>
      <c r="ALR103" s="33"/>
      <c r="ALS103" s="33"/>
      <c r="ALT103" s="33"/>
      <c r="ALU103" s="33"/>
      <c r="ALV103" s="33"/>
      <c r="ALW103" s="33"/>
      <c r="ALX103" s="33"/>
      <c r="ALY103" s="33"/>
      <c r="ALZ103" s="33"/>
      <c r="AMA103" s="33"/>
      <c r="AMB103" s="33"/>
      <c r="AMC103" s="33"/>
      <c r="AMD103" s="33"/>
      <c r="AME103" s="33"/>
      <c r="AMF103" s="33"/>
      <c r="AMG103" s="33"/>
      <c r="AMH103" s="33"/>
      <c r="AMI103" s="33"/>
      <c r="AMJ103" s="33"/>
    </row>
    <row r="104" spans="1:1024" ht="15.75" customHeight="1">
      <c r="A104" s="136"/>
      <c r="B104" s="137"/>
      <c r="C104" s="137"/>
      <c r="D104" s="137"/>
      <c r="E104" s="137"/>
      <c r="F104" s="137"/>
      <c r="G104" s="137"/>
      <c r="H104" s="136"/>
      <c r="I104" s="136"/>
      <c r="J104" s="136"/>
      <c r="K104" s="138"/>
      <c r="L104" s="139"/>
      <c r="M104" s="139"/>
      <c r="N104" s="139"/>
      <c r="O104" s="139"/>
      <c r="P104" s="136"/>
      <c r="Q104" s="140"/>
      <c r="R104" s="140"/>
      <c r="S104" s="136"/>
      <c r="T104" s="136"/>
      <c r="U104" s="136"/>
      <c r="V104" s="136"/>
      <c r="W104" s="136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  <c r="QR104" s="33"/>
      <c r="QS104" s="33"/>
      <c r="QT104" s="33"/>
      <c r="QU104" s="33"/>
      <c r="QV104" s="33"/>
      <c r="QW104" s="33"/>
      <c r="QX104" s="33"/>
      <c r="QY104" s="33"/>
      <c r="QZ104" s="33"/>
      <c r="RA104" s="33"/>
      <c r="RB104" s="33"/>
      <c r="RC104" s="33"/>
      <c r="RD104" s="33"/>
      <c r="RE104" s="33"/>
      <c r="RF104" s="33"/>
      <c r="RG104" s="33"/>
      <c r="RH104" s="33"/>
      <c r="RI104" s="33"/>
      <c r="RJ104" s="33"/>
      <c r="RK104" s="33"/>
      <c r="RL104" s="33"/>
      <c r="RM104" s="33"/>
      <c r="RN104" s="33"/>
      <c r="RO104" s="33"/>
      <c r="RP104" s="33"/>
      <c r="RQ104" s="33"/>
      <c r="RR104" s="33"/>
      <c r="RS104" s="33"/>
      <c r="RT104" s="33"/>
      <c r="RU104" s="33"/>
      <c r="RV104" s="33"/>
      <c r="RW104" s="33"/>
      <c r="RX104" s="33"/>
      <c r="RY104" s="33"/>
      <c r="RZ104" s="33"/>
      <c r="SA104" s="33"/>
      <c r="SB104" s="33"/>
      <c r="SC104" s="33"/>
      <c r="SD104" s="33"/>
      <c r="SE104" s="33"/>
      <c r="SF104" s="33"/>
      <c r="SG104" s="33"/>
      <c r="SH104" s="33"/>
      <c r="SI104" s="33"/>
      <c r="SJ104" s="33"/>
      <c r="SK104" s="33"/>
      <c r="SL104" s="33"/>
      <c r="SM104" s="33"/>
      <c r="SN104" s="33"/>
      <c r="SO104" s="33"/>
      <c r="SP104" s="33"/>
      <c r="SQ104" s="33"/>
      <c r="SR104" s="33"/>
      <c r="SS104" s="33"/>
      <c r="ST104" s="33"/>
      <c r="SU104" s="33"/>
      <c r="SV104" s="33"/>
      <c r="SW104" s="33"/>
      <c r="SX104" s="33"/>
      <c r="SY104" s="33"/>
      <c r="SZ104" s="33"/>
      <c r="TA104" s="33"/>
      <c r="TB104" s="33"/>
      <c r="TC104" s="33"/>
      <c r="TD104" s="33"/>
      <c r="TE104" s="33"/>
      <c r="TF104" s="33"/>
      <c r="TG104" s="33"/>
      <c r="TH104" s="33"/>
      <c r="TI104" s="33"/>
      <c r="TJ104" s="33"/>
      <c r="TK104" s="33"/>
      <c r="TL104" s="33"/>
      <c r="TM104" s="33"/>
      <c r="TN104" s="33"/>
      <c r="TO104" s="33"/>
      <c r="TP104" s="33"/>
      <c r="TQ104" s="33"/>
      <c r="TR104" s="33"/>
      <c r="TS104" s="33"/>
      <c r="TT104" s="33"/>
      <c r="TU104" s="33"/>
      <c r="TV104" s="33"/>
      <c r="TW104" s="33"/>
      <c r="TX104" s="33"/>
      <c r="TY104" s="33"/>
      <c r="TZ104" s="33"/>
      <c r="UA104" s="33"/>
      <c r="UB104" s="33"/>
      <c r="UC104" s="33"/>
      <c r="UD104" s="33"/>
      <c r="UE104" s="33"/>
      <c r="UF104" s="33"/>
      <c r="UG104" s="33"/>
      <c r="UH104" s="33"/>
      <c r="UI104" s="33"/>
      <c r="UJ104" s="33"/>
      <c r="UK104" s="33"/>
      <c r="UL104" s="33"/>
      <c r="UM104" s="33"/>
      <c r="UN104" s="33"/>
      <c r="UO104" s="33"/>
      <c r="UP104" s="33"/>
      <c r="UQ104" s="33"/>
      <c r="UR104" s="33"/>
      <c r="US104" s="33"/>
      <c r="UT104" s="33"/>
      <c r="UU104" s="33"/>
      <c r="UV104" s="33"/>
      <c r="UW104" s="33"/>
      <c r="UX104" s="33"/>
      <c r="UY104" s="33"/>
      <c r="UZ104" s="33"/>
      <c r="VA104" s="33"/>
      <c r="VB104" s="33"/>
      <c r="VC104" s="33"/>
      <c r="VD104" s="33"/>
      <c r="VE104" s="33"/>
      <c r="VF104" s="33"/>
      <c r="VG104" s="33"/>
      <c r="VH104" s="33"/>
      <c r="VI104" s="33"/>
      <c r="VJ104" s="33"/>
      <c r="VK104" s="33"/>
      <c r="VL104" s="33"/>
      <c r="VM104" s="33"/>
      <c r="VN104" s="33"/>
      <c r="VO104" s="33"/>
      <c r="VP104" s="33"/>
      <c r="VQ104" s="33"/>
      <c r="VR104" s="33"/>
      <c r="VS104" s="33"/>
      <c r="VT104" s="33"/>
      <c r="VU104" s="33"/>
      <c r="VV104" s="33"/>
      <c r="VW104" s="33"/>
      <c r="VX104" s="33"/>
      <c r="VY104" s="33"/>
      <c r="VZ104" s="33"/>
      <c r="WA104" s="33"/>
      <c r="WB104" s="33"/>
      <c r="WC104" s="33"/>
      <c r="WD104" s="33"/>
      <c r="WE104" s="33"/>
      <c r="WF104" s="33"/>
      <c r="WG104" s="33"/>
      <c r="WH104" s="33"/>
      <c r="WI104" s="33"/>
      <c r="WJ104" s="33"/>
      <c r="WK104" s="33"/>
      <c r="WL104" s="33"/>
      <c r="WM104" s="33"/>
      <c r="WN104" s="33"/>
      <c r="WO104" s="33"/>
      <c r="WP104" s="33"/>
      <c r="WQ104" s="33"/>
      <c r="WR104" s="33"/>
      <c r="WS104" s="33"/>
      <c r="WT104" s="33"/>
      <c r="WU104" s="33"/>
      <c r="WV104" s="33"/>
      <c r="WW104" s="33"/>
      <c r="WX104" s="33"/>
      <c r="WY104" s="33"/>
      <c r="WZ104" s="33"/>
      <c r="XA104" s="33"/>
      <c r="XB104" s="33"/>
      <c r="XC104" s="33"/>
      <c r="XD104" s="33"/>
      <c r="XE104" s="33"/>
      <c r="XF104" s="33"/>
      <c r="XG104" s="33"/>
      <c r="XH104" s="33"/>
      <c r="XI104" s="33"/>
      <c r="XJ104" s="33"/>
      <c r="XK104" s="33"/>
      <c r="XL104" s="33"/>
      <c r="XM104" s="33"/>
      <c r="XN104" s="33"/>
      <c r="XO104" s="33"/>
      <c r="XP104" s="33"/>
      <c r="XQ104" s="33"/>
      <c r="XR104" s="33"/>
      <c r="XS104" s="33"/>
      <c r="XT104" s="33"/>
      <c r="XU104" s="33"/>
      <c r="XV104" s="33"/>
      <c r="XW104" s="33"/>
      <c r="XX104" s="33"/>
      <c r="XY104" s="33"/>
      <c r="XZ104" s="33"/>
      <c r="YA104" s="33"/>
      <c r="YB104" s="33"/>
      <c r="YC104" s="33"/>
      <c r="YD104" s="33"/>
      <c r="YE104" s="33"/>
      <c r="YF104" s="33"/>
      <c r="YG104" s="33"/>
      <c r="YH104" s="33"/>
      <c r="YI104" s="33"/>
      <c r="YJ104" s="33"/>
      <c r="YK104" s="33"/>
      <c r="YL104" s="33"/>
      <c r="YM104" s="33"/>
      <c r="YN104" s="33"/>
      <c r="YO104" s="33"/>
      <c r="YP104" s="33"/>
      <c r="YQ104" s="33"/>
      <c r="YR104" s="33"/>
      <c r="YS104" s="33"/>
      <c r="YT104" s="33"/>
      <c r="YU104" s="33"/>
      <c r="YV104" s="33"/>
      <c r="YW104" s="33"/>
      <c r="YX104" s="33"/>
      <c r="YY104" s="33"/>
      <c r="YZ104" s="33"/>
      <c r="ZA104" s="33"/>
      <c r="ZB104" s="33"/>
      <c r="ZC104" s="33"/>
      <c r="ZD104" s="33"/>
      <c r="ZE104" s="33"/>
      <c r="ZF104" s="33"/>
      <c r="ZG104" s="33"/>
      <c r="ZH104" s="33"/>
      <c r="ZI104" s="33"/>
      <c r="ZJ104" s="33"/>
      <c r="ZK104" s="33"/>
      <c r="ZL104" s="33"/>
      <c r="ZM104" s="33"/>
      <c r="ZN104" s="33"/>
      <c r="ZO104" s="33"/>
      <c r="ZP104" s="33"/>
      <c r="ZQ104" s="33"/>
      <c r="ZR104" s="33"/>
      <c r="ZS104" s="33"/>
      <c r="ZT104" s="33"/>
      <c r="ZU104" s="33"/>
      <c r="ZV104" s="33"/>
      <c r="ZW104" s="33"/>
      <c r="ZX104" s="33"/>
      <c r="ZY104" s="33"/>
      <c r="ZZ104" s="33"/>
      <c r="AAA104" s="33"/>
      <c r="AAB104" s="33"/>
      <c r="AAC104" s="33"/>
      <c r="AAD104" s="33"/>
      <c r="AAE104" s="33"/>
      <c r="AAF104" s="33"/>
      <c r="AAG104" s="33"/>
      <c r="AAH104" s="33"/>
      <c r="AAI104" s="33"/>
      <c r="AAJ104" s="33"/>
      <c r="AAK104" s="33"/>
      <c r="AAL104" s="33"/>
      <c r="AAM104" s="33"/>
      <c r="AAN104" s="33"/>
      <c r="AAO104" s="33"/>
      <c r="AAP104" s="33"/>
      <c r="AAQ104" s="33"/>
      <c r="AAR104" s="33"/>
      <c r="AAS104" s="33"/>
      <c r="AAT104" s="33"/>
      <c r="AAU104" s="33"/>
      <c r="AAV104" s="33"/>
      <c r="AAW104" s="33"/>
      <c r="AAX104" s="33"/>
      <c r="AAY104" s="33"/>
      <c r="AAZ104" s="33"/>
      <c r="ABA104" s="33"/>
      <c r="ABB104" s="33"/>
      <c r="ABC104" s="33"/>
      <c r="ABD104" s="33"/>
      <c r="ABE104" s="33"/>
      <c r="ABF104" s="33"/>
      <c r="ABG104" s="33"/>
      <c r="ABH104" s="33"/>
      <c r="ABI104" s="33"/>
      <c r="ABJ104" s="33"/>
      <c r="ABK104" s="33"/>
      <c r="ABL104" s="33"/>
      <c r="ABM104" s="33"/>
      <c r="ABN104" s="33"/>
      <c r="ABO104" s="33"/>
      <c r="ABP104" s="33"/>
      <c r="ABQ104" s="33"/>
      <c r="ABR104" s="33"/>
      <c r="ABS104" s="33"/>
      <c r="ABT104" s="33"/>
      <c r="ABU104" s="33"/>
      <c r="ABV104" s="33"/>
      <c r="ABW104" s="33"/>
      <c r="ABX104" s="33"/>
      <c r="ABY104" s="33"/>
      <c r="ABZ104" s="33"/>
      <c r="ACA104" s="33"/>
      <c r="ACB104" s="33"/>
      <c r="ACC104" s="33"/>
      <c r="ACD104" s="33"/>
      <c r="ACE104" s="33"/>
      <c r="ACF104" s="33"/>
      <c r="ACG104" s="33"/>
      <c r="ACH104" s="33"/>
      <c r="ACI104" s="33"/>
      <c r="ACJ104" s="33"/>
      <c r="ACK104" s="33"/>
      <c r="ACL104" s="33"/>
      <c r="ACM104" s="33"/>
      <c r="ACN104" s="33"/>
      <c r="ACO104" s="33"/>
      <c r="ACP104" s="33"/>
      <c r="ACQ104" s="33"/>
      <c r="ACR104" s="33"/>
      <c r="ACS104" s="33"/>
      <c r="ACT104" s="33"/>
      <c r="ACU104" s="33"/>
      <c r="ACV104" s="33"/>
      <c r="ACW104" s="33"/>
      <c r="ACX104" s="33"/>
      <c r="ACY104" s="33"/>
      <c r="ACZ104" s="33"/>
      <c r="ADA104" s="33"/>
      <c r="ADB104" s="33"/>
      <c r="ADC104" s="33"/>
      <c r="ADD104" s="33"/>
      <c r="ADE104" s="33"/>
      <c r="ADF104" s="33"/>
      <c r="ADG104" s="33"/>
      <c r="ADH104" s="33"/>
      <c r="ADI104" s="33"/>
      <c r="ADJ104" s="33"/>
      <c r="ADK104" s="33"/>
      <c r="ADL104" s="33"/>
      <c r="ADM104" s="33"/>
      <c r="ADN104" s="33"/>
      <c r="ADO104" s="33"/>
      <c r="ADP104" s="33"/>
      <c r="ADQ104" s="33"/>
      <c r="ADR104" s="33"/>
      <c r="ADS104" s="33"/>
      <c r="ADT104" s="33"/>
      <c r="ADU104" s="33"/>
      <c r="ADV104" s="33"/>
      <c r="ADW104" s="33"/>
      <c r="ADX104" s="33"/>
      <c r="ADY104" s="33"/>
      <c r="ADZ104" s="33"/>
      <c r="AEA104" s="33"/>
      <c r="AEB104" s="33"/>
      <c r="AEC104" s="33"/>
      <c r="AED104" s="33"/>
      <c r="AEE104" s="33"/>
      <c r="AEF104" s="33"/>
      <c r="AEG104" s="33"/>
      <c r="AEH104" s="33"/>
      <c r="AEI104" s="33"/>
      <c r="AEJ104" s="33"/>
      <c r="AEK104" s="33"/>
      <c r="AEL104" s="33"/>
      <c r="AEM104" s="33"/>
      <c r="AEN104" s="33"/>
      <c r="AEO104" s="33"/>
      <c r="AEP104" s="33"/>
      <c r="AEQ104" s="33"/>
      <c r="AER104" s="33"/>
      <c r="AES104" s="33"/>
      <c r="AET104" s="33"/>
      <c r="AEU104" s="33"/>
      <c r="AEV104" s="33"/>
      <c r="AEW104" s="33"/>
      <c r="AEX104" s="33"/>
      <c r="AEY104" s="33"/>
      <c r="AEZ104" s="33"/>
      <c r="AFA104" s="33"/>
      <c r="AFB104" s="33"/>
      <c r="AFC104" s="33"/>
      <c r="AFD104" s="33"/>
      <c r="AFE104" s="33"/>
      <c r="AFF104" s="33"/>
      <c r="AFG104" s="33"/>
      <c r="AFH104" s="33"/>
      <c r="AFI104" s="33"/>
      <c r="AFJ104" s="33"/>
      <c r="AFK104" s="33"/>
      <c r="AFL104" s="33"/>
      <c r="AFM104" s="33"/>
      <c r="AFN104" s="33"/>
      <c r="AFO104" s="33"/>
      <c r="AFP104" s="33"/>
      <c r="AFQ104" s="33"/>
      <c r="AFR104" s="33"/>
      <c r="AFS104" s="33"/>
      <c r="AFT104" s="33"/>
      <c r="AFU104" s="33"/>
      <c r="AFV104" s="33"/>
      <c r="AFW104" s="33"/>
      <c r="AFX104" s="33"/>
      <c r="AFY104" s="33"/>
      <c r="AFZ104" s="33"/>
      <c r="AGA104" s="33"/>
      <c r="AGB104" s="33"/>
      <c r="AGC104" s="33"/>
      <c r="AGD104" s="33"/>
      <c r="AGE104" s="33"/>
      <c r="AGF104" s="33"/>
      <c r="AGG104" s="33"/>
      <c r="AGH104" s="33"/>
      <c r="AGI104" s="33"/>
      <c r="AGJ104" s="33"/>
      <c r="AGK104" s="33"/>
      <c r="AGL104" s="33"/>
      <c r="AGM104" s="33"/>
      <c r="AGN104" s="33"/>
      <c r="AGO104" s="33"/>
      <c r="AGP104" s="33"/>
      <c r="AGQ104" s="33"/>
      <c r="AGR104" s="33"/>
      <c r="AGS104" s="33"/>
      <c r="AGT104" s="33"/>
      <c r="AGU104" s="33"/>
      <c r="AGV104" s="33"/>
      <c r="AGW104" s="33"/>
      <c r="AGX104" s="33"/>
      <c r="AGY104" s="33"/>
      <c r="AGZ104" s="33"/>
      <c r="AHA104" s="33"/>
      <c r="AHB104" s="33"/>
      <c r="AHC104" s="33"/>
      <c r="AHD104" s="33"/>
      <c r="AHE104" s="33"/>
      <c r="AHF104" s="33"/>
      <c r="AHG104" s="33"/>
      <c r="AHH104" s="33"/>
      <c r="AHI104" s="33"/>
      <c r="AHJ104" s="33"/>
      <c r="AHK104" s="33"/>
      <c r="AHL104" s="33"/>
      <c r="AHM104" s="33"/>
      <c r="AHN104" s="33"/>
      <c r="AHO104" s="33"/>
      <c r="AHP104" s="33"/>
      <c r="AHQ104" s="33"/>
      <c r="AHR104" s="33"/>
      <c r="AHS104" s="33"/>
      <c r="AHT104" s="33"/>
      <c r="AHU104" s="33"/>
      <c r="AHV104" s="33"/>
      <c r="AHW104" s="33"/>
      <c r="AHX104" s="33"/>
      <c r="AHY104" s="33"/>
      <c r="AHZ104" s="33"/>
      <c r="AIA104" s="33"/>
      <c r="AIB104" s="33"/>
      <c r="AIC104" s="33"/>
      <c r="AID104" s="33"/>
      <c r="AIE104" s="33"/>
      <c r="AIF104" s="33"/>
      <c r="AIG104" s="33"/>
      <c r="AIH104" s="33"/>
      <c r="AII104" s="33"/>
      <c r="AIJ104" s="33"/>
      <c r="AIK104" s="33"/>
      <c r="AIL104" s="33"/>
      <c r="AIM104" s="33"/>
      <c r="AIN104" s="33"/>
      <c r="AIO104" s="33"/>
      <c r="AIP104" s="33"/>
      <c r="AIQ104" s="33"/>
      <c r="AIR104" s="33"/>
      <c r="AIS104" s="33"/>
      <c r="AIT104" s="33"/>
      <c r="AIU104" s="33"/>
      <c r="AIV104" s="33"/>
      <c r="AIW104" s="33"/>
      <c r="AIX104" s="33"/>
      <c r="AIY104" s="33"/>
      <c r="AIZ104" s="33"/>
      <c r="AJA104" s="33"/>
      <c r="AJB104" s="33"/>
      <c r="AJC104" s="33"/>
      <c r="AJD104" s="33"/>
      <c r="AJE104" s="33"/>
      <c r="AJF104" s="33"/>
      <c r="AJG104" s="33"/>
      <c r="AJH104" s="33"/>
      <c r="AJI104" s="33"/>
      <c r="AJJ104" s="33"/>
      <c r="AJK104" s="33"/>
      <c r="AJL104" s="33"/>
      <c r="AJM104" s="33"/>
      <c r="AJN104" s="33"/>
      <c r="AJO104" s="33"/>
      <c r="AJP104" s="33"/>
      <c r="AJQ104" s="33"/>
      <c r="AJR104" s="33"/>
      <c r="AJS104" s="33"/>
      <c r="AJT104" s="33"/>
      <c r="AJU104" s="33"/>
      <c r="AJV104" s="33"/>
      <c r="AJW104" s="33"/>
      <c r="AJX104" s="33"/>
      <c r="AJY104" s="33"/>
      <c r="AJZ104" s="33"/>
      <c r="AKA104" s="33"/>
      <c r="AKB104" s="33"/>
      <c r="AKC104" s="33"/>
      <c r="AKD104" s="33"/>
      <c r="AKE104" s="33"/>
      <c r="AKF104" s="33"/>
      <c r="AKG104" s="33"/>
      <c r="AKH104" s="33"/>
      <c r="AKI104" s="33"/>
      <c r="AKJ104" s="33"/>
      <c r="AKK104" s="33"/>
      <c r="AKL104" s="33"/>
      <c r="AKM104" s="33"/>
      <c r="AKN104" s="33"/>
      <c r="AKO104" s="33"/>
      <c r="AKP104" s="33"/>
      <c r="AKQ104" s="33"/>
      <c r="AKR104" s="33"/>
      <c r="AKS104" s="33"/>
      <c r="AKT104" s="33"/>
      <c r="AKU104" s="33"/>
      <c r="AKV104" s="33"/>
      <c r="AKW104" s="33"/>
      <c r="AKX104" s="33"/>
      <c r="AKY104" s="33"/>
      <c r="AKZ104" s="33"/>
      <c r="ALA104" s="33"/>
      <c r="ALB104" s="33"/>
      <c r="ALC104" s="33"/>
      <c r="ALD104" s="33"/>
      <c r="ALE104" s="33"/>
      <c r="ALF104" s="33"/>
      <c r="ALG104" s="33"/>
      <c r="ALH104" s="33"/>
      <c r="ALI104" s="33"/>
      <c r="ALJ104" s="33"/>
      <c r="ALK104" s="33"/>
      <c r="ALL104" s="33"/>
      <c r="ALM104" s="33"/>
      <c r="ALN104" s="33"/>
      <c r="ALO104" s="33"/>
      <c r="ALP104" s="33"/>
      <c r="ALQ104" s="33"/>
      <c r="ALR104" s="33"/>
      <c r="ALS104" s="33"/>
      <c r="ALT104" s="33"/>
      <c r="ALU104" s="33"/>
      <c r="ALV104" s="33"/>
      <c r="ALW104" s="33"/>
      <c r="ALX104" s="33"/>
      <c r="ALY104" s="33"/>
      <c r="ALZ104" s="33"/>
      <c r="AMA104" s="33"/>
      <c r="AMB104" s="33"/>
      <c r="AMC104" s="33"/>
      <c r="AMD104" s="33"/>
      <c r="AME104" s="33"/>
      <c r="AMF104" s="33"/>
      <c r="AMG104" s="33"/>
      <c r="AMH104" s="33"/>
      <c r="AMI104" s="33"/>
      <c r="AMJ104" s="33"/>
    </row>
    <row r="105" spans="1:1024" ht="15.75" customHeight="1">
      <c r="A105" s="136"/>
      <c r="B105" s="137"/>
      <c r="C105" s="137"/>
      <c r="D105" s="137"/>
      <c r="E105" s="137"/>
      <c r="F105" s="137"/>
      <c r="G105" s="137"/>
      <c r="H105" s="136"/>
      <c r="I105" s="136"/>
      <c r="J105" s="136"/>
      <c r="K105" s="138"/>
      <c r="L105" s="139"/>
      <c r="M105" s="139"/>
      <c r="N105" s="139"/>
      <c r="O105" s="139"/>
      <c r="P105" s="136"/>
      <c r="Q105" s="140"/>
      <c r="R105" s="140"/>
      <c r="S105" s="136"/>
      <c r="T105" s="136"/>
      <c r="U105" s="136"/>
      <c r="V105" s="136"/>
      <c r="W105" s="136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  <c r="TB105" s="33"/>
      <c r="TC105" s="33"/>
      <c r="TD105" s="33"/>
      <c r="TE105" s="33"/>
      <c r="TF105" s="33"/>
      <c r="TG105" s="33"/>
      <c r="TH105" s="33"/>
      <c r="TI105" s="33"/>
      <c r="TJ105" s="33"/>
      <c r="TK105" s="33"/>
      <c r="TL105" s="33"/>
      <c r="TM105" s="33"/>
      <c r="TN105" s="33"/>
      <c r="TO105" s="33"/>
      <c r="TP105" s="33"/>
      <c r="TQ105" s="33"/>
      <c r="TR105" s="33"/>
      <c r="TS105" s="33"/>
      <c r="TT105" s="33"/>
      <c r="TU105" s="33"/>
      <c r="TV105" s="33"/>
      <c r="TW105" s="33"/>
      <c r="TX105" s="33"/>
      <c r="TY105" s="33"/>
      <c r="TZ105" s="33"/>
      <c r="UA105" s="33"/>
      <c r="UB105" s="33"/>
      <c r="UC105" s="33"/>
      <c r="UD105" s="33"/>
      <c r="UE105" s="33"/>
      <c r="UF105" s="33"/>
      <c r="UG105" s="33"/>
      <c r="UH105" s="33"/>
      <c r="UI105" s="33"/>
      <c r="UJ105" s="33"/>
      <c r="UK105" s="33"/>
      <c r="UL105" s="33"/>
      <c r="UM105" s="33"/>
      <c r="UN105" s="33"/>
      <c r="UO105" s="33"/>
      <c r="UP105" s="33"/>
      <c r="UQ105" s="33"/>
      <c r="UR105" s="33"/>
      <c r="US105" s="33"/>
      <c r="UT105" s="33"/>
      <c r="UU105" s="33"/>
      <c r="UV105" s="33"/>
      <c r="UW105" s="33"/>
      <c r="UX105" s="33"/>
      <c r="UY105" s="33"/>
      <c r="UZ105" s="33"/>
      <c r="VA105" s="33"/>
      <c r="VB105" s="33"/>
      <c r="VC105" s="33"/>
      <c r="VD105" s="33"/>
      <c r="VE105" s="33"/>
      <c r="VF105" s="33"/>
      <c r="VG105" s="33"/>
      <c r="VH105" s="33"/>
      <c r="VI105" s="33"/>
      <c r="VJ105" s="33"/>
      <c r="VK105" s="33"/>
      <c r="VL105" s="33"/>
      <c r="VM105" s="33"/>
      <c r="VN105" s="33"/>
      <c r="VO105" s="33"/>
      <c r="VP105" s="33"/>
      <c r="VQ105" s="33"/>
      <c r="VR105" s="33"/>
      <c r="VS105" s="33"/>
      <c r="VT105" s="33"/>
      <c r="VU105" s="33"/>
      <c r="VV105" s="33"/>
      <c r="VW105" s="33"/>
      <c r="VX105" s="33"/>
      <c r="VY105" s="33"/>
      <c r="VZ105" s="33"/>
      <c r="WA105" s="33"/>
      <c r="WB105" s="33"/>
      <c r="WC105" s="33"/>
      <c r="WD105" s="33"/>
      <c r="WE105" s="33"/>
      <c r="WF105" s="33"/>
      <c r="WG105" s="33"/>
      <c r="WH105" s="33"/>
      <c r="WI105" s="33"/>
      <c r="WJ105" s="33"/>
      <c r="WK105" s="33"/>
      <c r="WL105" s="33"/>
      <c r="WM105" s="33"/>
      <c r="WN105" s="33"/>
      <c r="WO105" s="33"/>
      <c r="WP105" s="33"/>
      <c r="WQ105" s="33"/>
      <c r="WR105" s="33"/>
      <c r="WS105" s="33"/>
      <c r="WT105" s="33"/>
      <c r="WU105" s="33"/>
      <c r="WV105" s="33"/>
      <c r="WW105" s="33"/>
      <c r="WX105" s="33"/>
      <c r="WY105" s="33"/>
      <c r="WZ105" s="33"/>
      <c r="XA105" s="33"/>
      <c r="XB105" s="33"/>
      <c r="XC105" s="33"/>
      <c r="XD105" s="33"/>
      <c r="XE105" s="33"/>
      <c r="XF105" s="33"/>
      <c r="XG105" s="33"/>
      <c r="XH105" s="33"/>
      <c r="XI105" s="33"/>
      <c r="XJ105" s="33"/>
      <c r="XK105" s="33"/>
      <c r="XL105" s="33"/>
      <c r="XM105" s="33"/>
      <c r="XN105" s="33"/>
      <c r="XO105" s="33"/>
      <c r="XP105" s="33"/>
      <c r="XQ105" s="33"/>
      <c r="XR105" s="33"/>
      <c r="XS105" s="33"/>
      <c r="XT105" s="33"/>
      <c r="XU105" s="33"/>
      <c r="XV105" s="33"/>
      <c r="XW105" s="33"/>
      <c r="XX105" s="33"/>
      <c r="XY105" s="33"/>
      <c r="XZ105" s="33"/>
      <c r="YA105" s="33"/>
      <c r="YB105" s="33"/>
      <c r="YC105" s="33"/>
      <c r="YD105" s="33"/>
      <c r="YE105" s="33"/>
      <c r="YF105" s="33"/>
      <c r="YG105" s="33"/>
      <c r="YH105" s="33"/>
      <c r="YI105" s="33"/>
      <c r="YJ105" s="33"/>
      <c r="YK105" s="33"/>
      <c r="YL105" s="33"/>
      <c r="YM105" s="33"/>
      <c r="YN105" s="33"/>
      <c r="YO105" s="33"/>
      <c r="YP105" s="33"/>
      <c r="YQ105" s="33"/>
      <c r="YR105" s="33"/>
      <c r="YS105" s="33"/>
      <c r="YT105" s="33"/>
      <c r="YU105" s="33"/>
      <c r="YV105" s="33"/>
      <c r="YW105" s="33"/>
      <c r="YX105" s="33"/>
      <c r="YY105" s="33"/>
      <c r="YZ105" s="33"/>
      <c r="ZA105" s="33"/>
      <c r="ZB105" s="33"/>
      <c r="ZC105" s="33"/>
      <c r="ZD105" s="33"/>
      <c r="ZE105" s="33"/>
      <c r="ZF105" s="33"/>
      <c r="ZG105" s="33"/>
      <c r="ZH105" s="33"/>
      <c r="ZI105" s="33"/>
      <c r="ZJ105" s="33"/>
      <c r="ZK105" s="33"/>
      <c r="ZL105" s="33"/>
      <c r="ZM105" s="33"/>
      <c r="ZN105" s="33"/>
      <c r="ZO105" s="33"/>
      <c r="ZP105" s="33"/>
      <c r="ZQ105" s="33"/>
      <c r="ZR105" s="33"/>
      <c r="ZS105" s="33"/>
      <c r="ZT105" s="33"/>
      <c r="ZU105" s="33"/>
      <c r="ZV105" s="33"/>
      <c r="ZW105" s="33"/>
      <c r="ZX105" s="33"/>
      <c r="ZY105" s="33"/>
      <c r="ZZ105" s="33"/>
      <c r="AAA105" s="33"/>
      <c r="AAB105" s="33"/>
      <c r="AAC105" s="33"/>
      <c r="AAD105" s="33"/>
      <c r="AAE105" s="33"/>
      <c r="AAF105" s="33"/>
      <c r="AAG105" s="33"/>
      <c r="AAH105" s="33"/>
      <c r="AAI105" s="33"/>
      <c r="AAJ105" s="33"/>
      <c r="AAK105" s="33"/>
      <c r="AAL105" s="33"/>
      <c r="AAM105" s="33"/>
      <c r="AAN105" s="33"/>
      <c r="AAO105" s="33"/>
      <c r="AAP105" s="33"/>
      <c r="AAQ105" s="33"/>
      <c r="AAR105" s="33"/>
      <c r="AAS105" s="33"/>
      <c r="AAT105" s="33"/>
      <c r="AAU105" s="33"/>
      <c r="AAV105" s="33"/>
      <c r="AAW105" s="33"/>
      <c r="AAX105" s="33"/>
      <c r="AAY105" s="33"/>
      <c r="AAZ105" s="33"/>
      <c r="ABA105" s="33"/>
      <c r="ABB105" s="33"/>
      <c r="ABC105" s="33"/>
      <c r="ABD105" s="33"/>
      <c r="ABE105" s="33"/>
      <c r="ABF105" s="33"/>
      <c r="ABG105" s="33"/>
      <c r="ABH105" s="33"/>
      <c r="ABI105" s="33"/>
      <c r="ABJ105" s="33"/>
      <c r="ABK105" s="33"/>
      <c r="ABL105" s="33"/>
      <c r="ABM105" s="33"/>
      <c r="ABN105" s="33"/>
      <c r="ABO105" s="33"/>
      <c r="ABP105" s="33"/>
      <c r="ABQ105" s="33"/>
      <c r="ABR105" s="33"/>
      <c r="ABS105" s="33"/>
      <c r="ABT105" s="33"/>
      <c r="ABU105" s="33"/>
      <c r="ABV105" s="33"/>
      <c r="ABW105" s="33"/>
      <c r="ABX105" s="33"/>
      <c r="ABY105" s="33"/>
      <c r="ABZ105" s="33"/>
      <c r="ACA105" s="33"/>
      <c r="ACB105" s="33"/>
      <c r="ACC105" s="33"/>
      <c r="ACD105" s="33"/>
      <c r="ACE105" s="33"/>
      <c r="ACF105" s="33"/>
      <c r="ACG105" s="33"/>
      <c r="ACH105" s="33"/>
      <c r="ACI105" s="33"/>
      <c r="ACJ105" s="33"/>
      <c r="ACK105" s="33"/>
      <c r="ACL105" s="33"/>
      <c r="ACM105" s="33"/>
      <c r="ACN105" s="33"/>
      <c r="ACO105" s="33"/>
      <c r="ACP105" s="33"/>
      <c r="ACQ105" s="33"/>
      <c r="ACR105" s="33"/>
      <c r="ACS105" s="33"/>
      <c r="ACT105" s="33"/>
      <c r="ACU105" s="33"/>
      <c r="ACV105" s="33"/>
      <c r="ACW105" s="33"/>
      <c r="ACX105" s="33"/>
      <c r="ACY105" s="33"/>
      <c r="ACZ105" s="33"/>
      <c r="ADA105" s="33"/>
      <c r="ADB105" s="33"/>
      <c r="ADC105" s="33"/>
      <c r="ADD105" s="33"/>
      <c r="ADE105" s="33"/>
      <c r="ADF105" s="33"/>
      <c r="ADG105" s="33"/>
      <c r="ADH105" s="33"/>
      <c r="ADI105" s="33"/>
      <c r="ADJ105" s="33"/>
      <c r="ADK105" s="33"/>
      <c r="ADL105" s="33"/>
      <c r="ADM105" s="33"/>
      <c r="ADN105" s="33"/>
      <c r="ADO105" s="33"/>
      <c r="ADP105" s="33"/>
      <c r="ADQ105" s="33"/>
      <c r="ADR105" s="33"/>
      <c r="ADS105" s="33"/>
      <c r="ADT105" s="33"/>
      <c r="ADU105" s="33"/>
      <c r="ADV105" s="33"/>
      <c r="ADW105" s="33"/>
      <c r="ADX105" s="33"/>
      <c r="ADY105" s="33"/>
      <c r="ADZ105" s="33"/>
      <c r="AEA105" s="33"/>
      <c r="AEB105" s="33"/>
      <c r="AEC105" s="33"/>
      <c r="AED105" s="33"/>
      <c r="AEE105" s="33"/>
      <c r="AEF105" s="33"/>
      <c r="AEG105" s="33"/>
      <c r="AEH105" s="33"/>
      <c r="AEI105" s="33"/>
      <c r="AEJ105" s="33"/>
      <c r="AEK105" s="33"/>
      <c r="AEL105" s="33"/>
      <c r="AEM105" s="33"/>
      <c r="AEN105" s="33"/>
      <c r="AEO105" s="33"/>
      <c r="AEP105" s="33"/>
      <c r="AEQ105" s="33"/>
      <c r="AER105" s="33"/>
      <c r="AES105" s="33"/>
      <c r="AET105" s="33"/>
      <c r="AEU105" s="33"/>
      <c r="AEV105" s="33"/>
      <c r="AEW105" s="33"/>
      <c r="AEX105" s="33"/>
      <c r="AEY105" s="33"/>
      <c r="AEZ105" s="33"/>
      <c r="AFA105" s="33"/>
      <c r="AFB105" s="33"/>
      <c r="AFC105" s="33"/>
      <c r="AFD105" s="33"/>
      <c r="AFE105" s="33"/>
      <c r="AFF105" s="33"/>
      <c r="AFG105" s="33"/>
      <c r="AFH105" s="33"/>
      <c r="AFI105" s="33"/>
      <c r="AFJ105" s="33"/>
      <c r="AFK105" s="33"/>
      <c r="AFL105" s="33"/>
      <c r="AFM105" s="33"/>
      <c r="AFN105" s="33"/>
      <c r="AFO105" s="33"/>
      <c r="AFP105" s="33"/>
      <c r="AFQ105" s="33"/>
      <c r="AFR105" s="33"/>
      <c r="AFS105" s="33"/>
      <c r="AFT105" s="33"/>
      <c r="AFU105" s="33"/>
      <c r="AFV105" s="33"/>
      <c r="AFW105" s="33"/>
      <c r="AFX105" s="33"/>
      <c r="AFY105" s="33"/>
      <c r="AFZ105" s="33"/>
      <c r="AGA105" s="33"/>
      <c r="AGB105" s="33"/>
      <c r="AGC105" s="33"/>
      <c r="AGD105" s="33"/>
      <c r="AGE105" s="33"/>
      <c r="AGF105" s="33"/>
      <c r="AGG105" s="33"/>
      <c r="AGH105" s="33"/>
      <c r="AGI105" s="33"/>
      <c r="AGJ105" s="33"/>
      <c r="AGK105" s="33"/>
      <c r="AGL105" s="33"/>
      <c r="AGM105" s="33"/>
      <c r="AGN105" s="33"/>
      <c r="AGO105" s="33"/>
      <c r="AGP105" s="33"/>
      <c r="AGQ105" s="33"/>
      <c r="AGR105" s="33"/>
      <c r="AGS105" s="33"/>
      <c r="AGT105" s="33"/>
      <c r="AGU105" s="33"/>
      <c r="AGV105" s="33"/>
      <c r="AGW105" s="33"/>
      <c r="AGX105" s="33"/>
      <c r="AGY105" s="33"/>
      <c r="AGZ105" s="33"/>
      <c r="AHA105" s="33"/>
      <c r="AHB105" s="33"/>
      <c r="AHC105" s="33"/>
      <c r="AHD105" s="33"/>
      <c r="AHE105" s="33"/>
      <c r="AHF105" s="33"/>
      <c r="AHG105" s="33"/>
      <c r="AHH105" s="33"/>
      <c r="AHI105" s="33"/>
      <c r="AHJ105" s="33"/>
      <c r="AHK105" s="33"/>
      <c r="AHL105" s="33"/>
      <c r="AHM105" s="33"/>
      <c r="AHN105" s="33"/>
      <c r="AHO105" s="33"/>
      <c r="AHP105" s="33"/>
      <c r="AHQ105" s="33"/>
      <c r="AHR105" s="33"/>
      <c r="AHS105" s="33"/>
      <c r="AHT105" s="33"/>
      <c r="AHU105" s="33"/>
      <c r="AHV105" s="33"/>
      <c r="AHW105" s="33"/>
      <c r="AHX105" s="33"/>
      <c r="AHY105" s="33"/>
      <c r="AHZ105" s="33"/>
      <c r="AIA105" s="33"/>
      <c r="AIB105" s="33"/>
      <c r="AIC105" s="33"/>
      <c r="AID105" s="33"/>
      <c r="AIE105" s="33"/>
      <c r="AIF105" s="33"/>
      <c r="AIG105" s="33"/>
      <c r="AIH105" s="33"/>
      <c r="AII105" s="33"/>
      <c r="AIJ105" s="33"/>
      <c r="AIK105" s="33"/>
      <c r="AIL105" s="33"/>
      <c r="AIM105" s="33"/>
      <c r="AIN105" s="33"/>
      <c r="AIO105" s="33"/>
      <c r="AIP105" s="33"/>
      <c r="AIQ105" s="33"/>
      <c r="AIR105" s="33"/>
      <c r="AIS105" s="33"/>
      <c r="AIT105" s="33"/>
      <c r="AIU105" s="33"/>
      <c r="AIV105" s="33"/>
      <c r="AIW105" s="33"/>
      <c r="AIX105" s="33"/>
      <c r="AIY105" s="33"/>
      <c r="AIZ105" s="33"/>
      <c r="AJA105" s="33"/>
      <c r="AJB105" s="33"/>
      <c r="AJC105" s="33"/>
      <c r="AJD105" s="33"/>
      <c r="AJE105" s="33"/>
      <c r="AJF105" s="33"/>
      <c r="AJG105" s="33"/>
      <c r="AJH105" s="33"/>
      <c r="AJI105" s="33"/>
      <c r="AJJ105" s="33"/>
      <c r="AJK105" s="33"/>
      <c r="AJL105" s="33"/>
      <c r="AJM105" s="33"/>
      <c r="AJN105" s="33"/>
      <c r="AJO105" s="33"/>
      <c r="AJP105" s="33"/>
      <c r="AJQ105" s="33"/>
      <c r="AJR105" s="33"/>
      <c r="AJS105" s="33"/>
      <c r="AJT105" s="33"/>
      <c r="AJU105" s="33"/>
      <c r="AJV105" s="33"/>
      <c r="AJW105" s="33"/>
      <c r="AJX105" s="33"/>
      <c r="AJY105" s="33"/>
      <c r="AJZ105" s="33"/>
      <c r="AKA105" s="33"/>
      <c r="AKB105" s="33"/>
      <c r="AKC105" s="33"/>
      <c r="AKD105" s="33"/>
      <c r="AKE105" s="33"/>
      <c r="AKF105" s="33"/>
      <c r="AKG105" s="33"/>
      <c r="AKH105" s="33"/>
      <c r="AKI105" s="33"/>
      <c r="AKJ105" s="33"/>
      <c r="AKK105" s="33"/>
      <c r="AKL105" s="33"/>
      <c r="AKM105" s="33"/>
      <c r="AKN105" s="33"/>
      <c r="AKO105" s="33"/>
      <c r="AKP105" s="33"/>
      <c r="AKQ105" s="33"/>
      <c r="AKR105" s="33"/>
      <c r="AKS105" s="33"/>
      <c r="AKT105" s="33"/>
      <c r="AKU105" s="33"/>
      <c r="AKV105" s="33"/>
      <c r="AKW105" s="33"/>
      <c r="AKX105" s="33"/>
      <c r="AKY105" s="33"/>
      <c r="AKZ105" s="33"/>
      <c r="ALA105" s="33"/>
      <c r="ALB105" s="33"/>
      <c r="ALC105" s="33"/>
      <c r="ALD105" s="33"/>
      <c r="ALE105" s="33"/>
      <c r="ALF105" s="33"/>
      <c r="ALG105" s="33"/>
      <c r="ALH105" s="33"/>
      <c r="ALI105" s="33"/>
      <c r="ALJ105" s="33"/>
      <c r="ALK105" s="33"/>
      <c r="ALL105" s="33"/>
      <c r="ALM105" s="33"/>
      <c r="ALN105" s="33"/>
      <c r="ALO105" s="33"/>
      <c r="ALP105" s="33"/>
      <c r="ALQ105" s="33"/>
      <c r="ALR105" s="33"/>
      <c r="ALS105" s="33"/>
      <c r="ALT105" s="33"/>
      <c r="ALU105" s="33"/>
      <c r="ALV105" s="33"/>
      <c r="ALW105" s="33"/>
      <c r="ALX105" s="33"/>
      <c r="ALY105" s="33"/>
      <c r="ALZ105" s="33"/>
      <c r="AMA105" s="33"/>
      <c r="AMB105" s="33"/>
      <c r="AMC105" s="33"/>
      <c r="AMD105" s="33"/>
      <c r="AME105" s="33"/>
      <c r="AMF105" s="33"/>
      <c r="AMG105" s="33"/>
      <c r="AMH105" s="33"/>
      <c r="AMI105" s="33"/>
      <c r="AMJ105" s="33"/>
    </row>
    <row r="106" spans="1:1024" ht="15.75" customHeight="1">
      <c r="A106" s="136"/>
      <c r="B106" s="137"/>
      <c r="C106" s="137"/>
      <c r="D106" s="137"/>
      <c r="E106" s="137"/>
      <c r="F106" s="137"/>
      <c r="G106" s="137"/>
      <c r="H106" s="136"/>
      <c r="I106" s="136"/>
      <c r="J106" s="136"/>
      <c r="K106" s="138"/>
      <c r="L106" s="139"/>
      <c r="M106" s="139"/>
      <c r="N106" s="139"/>
      <c r="O106" s="139"/>
      <c r="P106" s="136"/>
      <c r="Q106" s="140"/>
      <c r="R106" s="140"/>
      <c r="S106" s="136"/>
      <c r="T106" s="136"/>
      <c r="U106" s="136"/>
      <c r="V106" s="136"/>
      <c r="W106" s="136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  <c r="QR106" s="33"/>
      <c r="QS106" s="33"/>
      <c r="QT106" s="33"/>
      <c r="QU106" s="33"/>
      <c r="QV106" s="33"/>
      <c r="QW106" s="33"/>
      <c r="QX106" s="33"/>
      <c r="QY106" s="33"/>
      <c r="QZ106" s="33"/>
      <c r="RA106" s="33"/>
      <c r="RB106" s="33"/>
      <c r="RC106" s="33"/>
      <c r="RD106" s="33"/>
      <c r="RE106" s="33"/>
      <c r="RF106" s="33"/>
      <c r="RG106" s="33"/>
      <c r="RH106" s="33"/>
      <c r="RI106" s="33"/>
      <c r="RJ106" s="33"/>
      <c r="RK106" s="33"/>
      <c r="RL106" s="33"/>
      <c r="RM106" s="33"/>
      <c r="RN106" s="33"/>
      <c r="RO106" s="33"/>
      <c r="RP106" s="33"/>
      <c r="RQ106" s="33"/>
      <c r="RR106" s="33"/>
      <c r="RS106" s="33"/>
      <c r="RT106" s="33"/>
      <c r="RU106" s="33"/>
      <c r="RV106" s="33"/>
      <c r="RW106" s="33"/>
      <c r="RX106" s="33"/>
      <c r="RY106" s="33"/>
      <c r="RZ106" s="33"/>
      <c r="SA106" s="33"/>
      <c r="SB106" s="33"/>
      <c r="SC106" s="33"/>
      <c r="SD106" s="33"/>
      <c r="SE106" s="33"/>
      <c r="SF106" s="33"/>
      <c r="SG106" s="33"/>
      <c r="SH106" s="33"/>
      <c r="SI106" s="33"/>
      <c r="SJ106" s="33"/>
      <c r="SK106" s="33"/>
      <c r="SL106" s="33"/>
      <c r="SM106" s="33"/>
      <c r="SN106" s="33"/>
      <c r="SO106" s="33"/>
      <c r="SP106" s="33"/>
      <c r="SQ106" s="33"/>
      <c r="SR106" s="33"/>
      <c r="SS106" s="33"/>
      <c r="ST106" s="33"/>
      <c r="SU106" s="33"/>
      <c r="SV106" s="33"/>
      <c r="SW106" s="33"/>
      <c r="SX106" s="33"/>
      <c r="SY106" s="33"/>
      <c r="SZ106" s="33"/>
      <c r="TA106" s="33"/>
      <c r="TB106" s="33"/>
      <c r="TC106" s="33"/>
      <c r="TD106" s="33"/>
      <c r="TE106" s="33"/>
      <c r="TF106" s="33"/>
      <c r="TG106" s="33"/>
      <c r="TH106" s="33"/>
      <c r="TI106" s="33"/>
      <c r="TJ106" s="33"/>
      <c r="TK106" s="33"/>
      <c r="TL106" s="33"/>
      <c r="TM106" s="33"/>
      <c r="TN106" s="33"/>
      <c r="TO106" s="33"/>
      <c r="TP106" s="33"/>
      <c r="TQ106" s="33"/>
      <c r="TR106" s="33"/>
      <c r="TS106" s="33"/>
      <c r="TT106" s="33"/>
      <c r="TU106" s="33"/>
      <c r="TV106" s="33"/>
      <c r="TW106" s="33"/>
      <c r="TX106" s="33"/>
      <c r="TY106" s="33"/>
      <c r="TZ106" s="33"/>
      <c r="UA106" s="33"/>
      <c r="UB106" s="33"/>
      <c r="UC106" s="33"/>
      <c r="UD106" s="33"/>
      <c r="UE106" s="33"/>
      <c r="UF106" s="33"/>
      <c r="UG106" s="33"/>
      <c r="UH106" s="33"/>
      <c r="UI106" s="33"/>
      <c r="UJ106" s="33"/>
      <c r="UK106" s="33"/>
      <c r="UL106" s="33"/>
      <c r="UM106" s="33"/>
      <c r="UN106" s="33"/>
      <c r="UO106" s="33"/>
      <c r="UP106" s="33"/>
      <c r="UQ106" s="33"/>
      <c r="UR106" s="33"/>
      <c r="US106" s="33"/>
      <c r="UT106" s="33"/>
      <c r="UU106" s="33"/>
      <c r="UV106" s="33"/>
      <c r="UW106" s="33"/>
      <c r="UX106" s="33"/>
      <c r="UY106" s="33"/>
      <c r="UZ106" s="33"/>
      <c r="VA106" s="33"/>
      <c r="VB106" s="33"/>
      <c r="VC106" s="33"/>
      <c r="VD106" s="33"/>
      <c r="VE106" s="33"/>
      <c r="VF106" s="33"/>
      <c r="VG106" s="33"/>
      <c r="VH106" s="33"/>
      <c r="VI106" s="33"/>
      <c r="VJ106" s="33"/>
      <c r="VK106" s="33"/>
      <c r="VL106" s="33"/>
      <c r="VM106" s="33"/>
      <c r="VN106" s="33"/>
      <c r="VO106" s="33"/>
      <c r="VP106" s="33"/>
      <c r="VQ106" s="33"/>
      <c r="VR106" s="33"/>
      <c r="VS106" s="33"/>
      <c r="VT106" s="33"/>
      <c r="VU106" s="33"/>
      <c r="VV106" s="33"/>
      <c r="VW106" s="33"/>
      <c r="VX106" s="33"/>
      <c r="VY106" s="33"/>
      <c r="VZ106" s="33"/>
      <c r="WA106" s="33"/>
      <c r="WB106" s="33"/>
      <c r="WC106" s="33"/>
      <c r="WD106" s="33"/>
      <c r="WE106" s="33"/>
      <c r="WF106" s="33"/>
      <c r="WG106" s="33"/>
      <c r="WH106" s="33"/>
      <c r="WI106" s="33"/>
      <c r="WJ106" s="33"/>
      <c r="WK106" s="33"/>
      <c r="WL106" s="33"/>
      <c r="WM106" s="33"/>
      <c r="WN106" s="33"/>
      <c r="WO106" s="33"/>
      <c r="WP106" s="33"/>
      <c r="WQ106" s="33"/>
      <c r="WR106" s="33"/>
      <c r="WS106" s="33"/>
      <c r="WT106" s="33"/>
      <c r="WU106" s="33"/>
      <c r="WV106" s="33"/>
      <c r="WW106" s="33"/>
      <c r="WX106" s="33"/>
      <c r="WY106" s="33"/>
      <c r="WZ106" s="33"/>
      <c r="XA106" s="33"/>
      <c r="XB106" s="33"/>
      <c r="XC106" s="33"/>
      <c r="XD106" s="33"/>
      <c r="XE106" s="33"/>
      <c r="XF106" s="33"/>
      <c r="XG106" s="33"/>
      <c r="XH106" s="33"/>
      <c r="XI106" s="33"/>
      <c r="XJ106" s="33"/>
      <c r="XK106" s="33"/>
      <c r="XL106" s="33"/>
      <c r="XM106" s="33"/>
      <c r="XN106" s="33"/>
      <c r="XO106" s="33"/>
      <c r="XP106" s="33"/>
      <c r="XQ106" s="33"/>
      <c r="XR106" s="33"/>
      <c r="XS106" s="33"/>
      <c r="XT106" s="33"/>
      <c r="XU106" s="33"/>
      <c r="XV106" s="33"/>
      <c r="XW106" s="33"/>
      <c r="XX106" s="33"/>
      <c r="XY106" s="33"/>
      <c r="XZ106" s="33"/>
      <c r="YA106" s="33"/>
      <c r="YB106" s="33"/>
      <c r="YC106" s="33"/>
      <c r="YD106" s="33"/>
      <c r="YE106" s="33"/>
      <c r="YF106" s="33"/>
      <c r="YG106" s="33"/>
      <c r="YH106" s="33"/>
      <c r="YI106" s="33"/>
      <c r="YJ106" s="33"/>
      <c r="YK106" s="33"/>
      <c r="YL106" s="33"/>
      <c r="YM106" s="33"/>
      <c r="YN106" s="33"/>
      <c r="YO106" s="33"/>
      <c r="YP106" s="33"/>
      <c r="YQ106" s="33"/>
      <c r="YR106" s="33"/>
      <c r="YS106" s="33"/>
      <c r="YT106" s="33"/>
      <c r="YU106" s="33"/>
      <c r="YV106" s="33"/>
      <c r="YW106" s="33"/>
      <c r="YX106" s="33"/>
      <c r="YY106" s="33"/>
      <c r="YZ106" s="33"/>
      <c r="ZA106" s="33"/>
      <c r="ZB106" s="33"/>
      <c r="ZC106" s="33"/>
      <c r="ZD106" s="33"/>
      <c r="ZE106" s="33"/>
      <c r="ZF106" s="33"/>
      <c r="ZG106" s="33"/>
      <c r="ZH106" s="33"/>
      <c r="ZI106" s="33"/>
      <c r="ZJ106" s="33"/>
      <c r="ZK106" s="33"/>
      <c r="ZL106" s="33"/>
      <c r="ZM106" s="33"/>
      <c r="ZN106" s="33"/>
      <c r="ZO106" s="33"/>
      <c r="ZP106" s="33"/>
      <c r="ZQ106" s="33"/>
      <c r="ZR106" s="33"/>
      <c r="ZS106" s="33"/>
      <c r="ZT106" s="33"/>
      <c r="ZU106" s="33"/>
      <c r="ZV106" s="33"/>
      <c r="ZW106" s="33"/>
      <c r="ZX106" s="33"/>
      <c r="ZY106" s="33"/>
      <c r="ZZ106" s="33"/>
      <c r="AAA106" s="33"/>
      <c r="AAB106" s="33"/>
      <c r="AAC106" s="33"/>
      <c r="AAD106" s="33"/>
      <c r="AAE106" s="33"/>
      <c r="AAF106" s="33"/>
      <c r="AAG106" s="33"/>
      <c r="AAH106" s="33"/>
      <c r="AAI106" s="33"/>
      <c r="AAJ106" s="33"/>
      <c r="AAK106" s="33"/>
      <c r="AAL106" s="33"/>
      <c r="AAM106" s="33"/>
      <c r="AAN106" s="33"/>
      <c r="AAO106" s="33"/>
      <c r="AAP106" s="33"/>
      <c r="AAQ106" s="33"/>
      <c r="AAR106" s="33"/>
      <c r="AAS106" s="33"/>
      <c r="AAT106" s="33"/>
      <c r="AAU106" s="33"/>
      <c r="AAV106" s="33"/>
      <c r="AAW106" s="33"/>
      <c r="AAX106" s="33"/>
      <c r="AAY106" s="33"/>
      <c r="AAZ106" s="33"/>
      <c r="ABA106" s="33"/>
      <c r="ABB106" s="33"/>
      <c r="ABC106" s="33"/>
      <c r="ABD106" s="33"/>
      <c r="ABE106" s="33"/>
      <c r="ABF106" s="33"/>
      <c r="ABG106" s="33"/>
      <c r="ABH106" s="33"/>
      <c r="ABI106" s="33"/>
      <c r="ABJ106" s="33"/>
      <c r="ABK106" s="33"/>
      <c r="ABL106" s="33"/>
      <c r="ABM106" s="33"/>
      <c r="ABN106" s="33"/>
      <c r="ABO106" s="33"/>
      <c r="ABP106" s="33"/>
      <c r="ABQ106" s="33"/>
      <c r="ABR106" s="33"/>
      <c r="ABS106" s="33"/>
      <c r="ABT106" s="33"/>
      <c r="ABU106" s="33"/>
      <c r="ABV106" s="33"/>
      <c r="ABW106" s="33"/>
      <c r="ABX106" s="33"/>
      <c r="ABY106" s="33"/>
      <c r="ABZ106" s="33"/>
      <c r="ACA106" s="33"/>
      <c r="ACB106" s="33"/>
      <c r="ACC106" s="33"/>
      <c r="ACD106" s="33"/>
      <c r="ACE106" s="33"/>
      <c r="ACF106" s="33"/>
      <c r="ACG106" s="33"/>
      <c r="ACH106" s="33"/>
      <c r="ACI106" s="33"/>
      <c r="ACJ106" s="33"/>
      <c r="ACK106" s="33"/>
      <c r="ACL106" s="33"/>
      <c r="ACM106" s="33"/>
      <c r="ACN106" s="33"/>
      <c r="ACO106" s="33"/>
      <c r="ACP106" s="33"/>
      <c r="ACQ106" s="33"/>
      <c r="ACR106" s="33"/>
      <c r="ACS106" s="33"/>
      <c r="ACT106" s="33"/>
      <c r="ACU106" s="33"/>
      <c r="ACV106" s="33"/>
      <c r="ACW106" s="33"/>
      <c r="ACX106" s="33"/>
      <c r="ACY106" s="33"/>
      <c r="ACZ106" s="33"/>
      <c r="ADA106" s="33"/>
      <c r="ADB106" s="33"/>
      <c r="ADC106" s="33"/>
      <c r="ADD106" s="33"/>
      <c r="ADE106" s="33"/>
      <c r="ADF106" s="33"/>
      <c r="ADG106" s="33"/>
      <c r="ADH106" s="33"/>
      <c r="ADI106" s="33"/>
      <c r="ADJ106" s="33"/>
      <c r="ADK106" s="33"/>
      <c r="ADL106" s="33"/>
      <c r="ADM106" s="33"/>
      <c r="ADN106" s="33"/>
      <c r="ADO106" s="33"/>
      <c r="ADP106" s="33"/>
      <c r="ADQ106" s="33"/>
      <c r="ADR106" s="33"/>
      <c r="ADS106" s="33"/>
      <c r="ADT106" s="33"/>
      <c r="ADU106" s="33"/>
      <c r="ADV106" s="33"/>
      <c r="ADW106" s="33"/>
      <c r="ADX106" s="33"/>
      <c r="ADY106" s="33"/>
      <c r="ADZ106" s="33"/>
      <c r="AEA106" s="33"/>
      <c r="AEB106" s="33"/>
      <c r="AEC106" s="33"/>
      <c r="AED106" s="33"/>
      <c r="AEE106" s="33"/>
      <c r="AEF106" s="33"/>
      <c r="AEG106" s="33"/>
      <c r="AEH106" s="33"/>
      <c r="AEI106" s="33"/>
      <c r="AEJ106" s="33"/>
      <c r="AEK106" s="33"/>
      <c r="AEL106" s="33"/>
      <c r="AEM106" s="33"/>
      <c r="AEN106" s="33"/>
      <c r="AEO106" s="33"/>
      <c r="AEP106" s="33"/>
      <c r="AEQ106" s="33"/>
      <c r="AER106" s="33"/>
      <c r="AES106" s="33"/>
      <c r="AET106" s="33"/>
      <c r="AEU106" s="33"/>
      <c r="AEV106" s="33"/>
      <c r="AEW106" s="33"/>
      <c r="AEX106" s="33"/>
      <c r="AEY106" s="33"/>
      <c r="AEZ106" s="33"/>
      <c r="AFA106" s="33"/>
      <c r="AFB106" s="33"/>
      <c r="AFC106" s="33"/>
      <c r="AFD106" s="33"/>
      <c r="AFE106" s="33"/>
      <c r="AFF106" s="33"/>
      <c r="AFG106" s="33"/>
      <c r="AFH106" s="33"/>
      <c r="AFI106" s="33"/>
      <c r="AFJ106" s="33"/>
      <c r="AFK106" s="33"/>
      <c r="AFL106" s="33"/>
      <c r="AFM106" s="33"/>
      <c r="AFN106" s="33"/>
      <c r="AFO106" s="33"/>
      <c r="AFP106" s="33"/>
      <c r="AFQ106" s="33"/>
      <c r="AFR106" s="33"/>
      <c r="AFS106" s="33"/>
      <c r="AFT106" s="33"/>
      <c r="AFU106" s="33"/>
      <c r="AFV106" s="33"/>
      <c r="AFW106" s="33"/>
      <c r="AFX106" s="33"/>
      <c r="AFY106" s="33"/>
      <c r="AFZ106" s="33"/>
      <c r="AGA106" s="33"/>
      <c r="AGB106" s="33"/>
      <c r="AGC106" s="33"/>
      <c r="AGD106" s="33"/>
      <c r="AGE106" s="33"/>
      <c r="AGF106" s="33"/>
      <c r="AGG106" s="33"/>
      <c r="AGH106" s="33"/>
      <c r="AGI106" s="33"/>
      <c r="AGJ106" s="33"/>
      <c r="AGK106" s="33"/>
      <c r="AGL106" s="33"/>
      <c r="AGM106" s="33"/>
      <c r="AGN106" s="33"/>
      <c r="AGO106" s="33"/>
      <c r="AGP106" s="33"/>
      <c r="AGQ106" s="33"/>
      <c r="AGR106" s="33"/>
      <c r="AGS106" s="33"/>
      <c r="AGT106" s="33"/>
      <c r="AGU106" s="33"/>
      <c r="AGV106" s="33"/>
      <c r="AGW106" s="33"/>
      <c r="AGX106" s="33"/>
      <c r="AGY106" s="33"/>
      <c r="AGZ106" s="33"/>
      <c r="AHA106" s="33"/>
      <c r="AHB106" s="33"/>
      <c r="AHC106" s="33"/>
      <c r="AHD106" s="33"/>
      <c r="AHE106" s="33"/>
      <c r="AHF106" s="33"/>
      <c r="AHG106" s="33"/>
      <c r="AHH106" s="33"/>
      <c r="AHI106" s="33"/>
      <c r="AHJ106" s="33"/>
      <c r="AHK106" s="33"/>
      <c r="AHL106" s="33"/>
      <c r="AHM106" s="33"/>
      <c r="AHN106" s="33"/>
      <c r="AHO106" s="33"/>
      <c r="AHP106" s="33"/>
      <c r="AHQ106" s="33"/>
      <c r="AHR106" s="33"/>
      <c r="AHS106" s="33"/>
      <c r="AHT106" s="33"/>
      <c r="AHU106" s="33"/>
      <c r="AHV106" s="33"/>
      <c r="AHW106" s="33"/>
      <c r="AHX106" s="33"/>
      <c r="AHY106" s="33"/>
      <c r="AHZ106" s="33"/>
      <c r="AIA106" s="33"/>
      <c r="AIB106" s="33"/>
      <c r="AIC106" s="33"/>
      <c r="AID106" s="33"/>
      <c r="AIE106" s="33"/>
      <c r="AIF106" s="33"/>
      <c r="AIG106" s="33"/>
      <c r="AIH106" s="33"/>
      <c r="AII106" s="33"/>
      <c r="AIJ106" s="33"/>
      <c r="AIK106" s="33"/>
      <c r="AIL106" s="33"/>
      <c r="AIM106" s="33"/>
      <c r="AIN106" s="33"/>
      <c r="AIO106" s="33"/>
      <c r="AIP106" s="33"/>
      <c r="AIQ106" s="33"/>
      <c r="AIR106" s="33"/>
      <c r="AIS106" s="33"/>
      <c r="AIT106" s="33"/>
      <c r="AIU106" s="33"/>
      <c r="AIV106" s="33"/>
      <c r="AIW106" s="33"/>
      <c r="AIX106" s="33"/>
      <c r="AIY106" s="33"/>
      <c r="AIZ106" s="33"/>
      <c r="AJA106" s="33"/>
      <c r="AJB106" s="33"/>
      <c r="AJC106" s="33"/>
      <c r="AJD106" s="33"/>
      <c r="AJE106" s="33"/>
      <c r="AJF106" s="33"/>
      <c r="AJG106" s="33"/>
      <c r="AJH106" s="33"/>
      <c r="AJI106" s="33"/>
      <c r="AJJ106" s="33"/>
      <c r="AJK106" s="33"/>
      <c r="AJL106" s="33"/>
      <c r="AJM106" s="33"/>
      <c r="AJN106" s="33"/>
      <c r="AJO106" s="33"/>
      <c r="AJP106" s="33"/>
      <c r="AJQ106" s="33"/>
      <c r="AJR106" s="33"/>
      <c r="AJS106" s="33"/>
      <c r="AJT106" s="33"/>
      <c r="AJU106" s="33"/>
      <c r="AJV106" s="33"/>
      <c r="AJW106" s="33"/>
      <c r="AJX106" s="33"/>
      <c r="AJY106" s="33"/>
      <c r="AJZ106" s="33"/>
      <c r="AKA106" s="33"/>
      <c r="AKB106" s="33"/>
      <c r="AKC106" s="33"/>
      <c r="AKD106" s="33"/>
      <c r="AKE106" s="33"/>
      <c r="AKF106" s="33"/>
      <c r="AKG106" s="33"/>
      <c r="AKH106" s="33"/>
      <c r="AKI106" s="33"/>
      <c r="AKJ106" s="33"/>
      <c r="AKK106" s="33"/>
      <c r="AKL106" s="33"/>
      <c r="AKM106" s="33"/>
      <c r="AKN106" s="33"/>
      <c r="AKO106" s="33"/>
      <c r="AKP106" s="33"/>
      <c r="AKQ106" s="33"/>
      <c r="AKR106" s="33"/>
      <c r="AKS106" s="33"/>
      <c r="AKT106" s="33"/>
      <c r="AKU106" s="33"/>
      <c r="AKV106" s="33"/>
      <c r="AKW106" s="33"/>
      <c r="AKX106" s="33"/>
      <c r="AKY106" s="33"/>
      <c r="AKZ106" s="33"/>
      <c r="ALA106" s="33"/>
      <c r="ALB106" s="33"/>
      <c r="ALC106" s="33"/>
      <c r="ALD106" s="33"/>
      <c r="ALE106" s="33"/>
      <c r="ALF106" s="33"/>
      <c r="ALG106" s="33"/>
      <c r="ALH106" s="33"/>
      <c r="ALI106" s="33"/>
      <c r="ALJ106" s="33"/>
      <c r="ALK106" s="33"/>
      <c r="ALL106" s="33"/>
      <c r="ALM106" s="33"/>
      <c r="ALN106" s="33"/>
      <c r="ALO106" s="33"/>
      <c r="ALP106" s="33"/>
      <c r="ALQ106" s="33"/>
      <c r="ALR106" s="33"/>
      <c r="ALS106" s="33"/>
      <c r="ALT106" s="33"/>
      <c r="ALU106" s="33"/>
      <c r="ALV106" s="33"/>
      <c r="ALW106" s="33"/>
      <c r="ALX106" s="33"/>
      <c r="ALY106" s="33"/>
      <c r="ALZ106" s="33"/>
      <c r="AMA106" s="33"/>
      <c r="AMB106" s="33"/>
      <c r="AMC106" s="33"/>
      <c r="AMD106" s="33"/>
      <c r="AME106" s="33"/>
      <c r="AMF106" s="33"/>
      <c r="AMG106" s="33"/>
      <c r="AMH106" s="33"/>
      <c r="AMI106" s="33"/>
      <c r="AMJ106" s="33"/>
    </row>
    <row r="107" spans="1:1024" ht="15.75" customHeight="1">
      <c r="A107" s="136"/>
      <c r="B107" s="137"/>
      <c r="C107" s="137"/>
      <c r="D107" s="137"/>
      <c r="E107" s="137"/>
      <c r="F107" s="137"/>
      <c r="G107" s="137"/>
      <c r="H107" s="136"/>
      <c r="I107" s="136"/>
      <c r="J107" s="136"/>
      <c r="K107" s="138"/>
      <c r="L107" s="139"/>
      <c r="M107" s="139"/>
      <c r="N107" s="139"/>
      <c r="O107" s="139"/>
      <c r="P107" s="136"/>
      <c r="Q107" s="140"/>
      <c r="R107" s="140"/>
      <c r="S107" s="136"/>
      <c r="T107" s="136"/>
      <c r="U107" s="136"/>
      <c r="V107" s="136"/>
      <c r="W107" s="136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  <c r="QR107" s="33"/>
      <c r="QS107" s="33"/>
      <c r="QT107" s="33"/>
      <c r="QU107" s="33"/>
      <c r="QV107" s="33"/>
      <c r="QW107" s="33"/>
      <c r="QX107" s="33"/>
      <c r="QY107" s="33"/>
      <c r="QZ107" s="33"/>
      <c r="RA107" s="33"/>
      <c r="RB107" s="33"/>
      <c r="RC107" s="33"/>
      <c r="RD107" s="33"/>
      <c r="RE107" s="33"/>
      <c r="RF107" s="33"/>
      <c r="RG107" s="33"/>
      <c r="RH107" s="33"/>
      <c r="RI107" s="33"/>
      <c r="RJ107" s="33"/>
      <c r="RK107" s="33"/>
      <c r="RL107" s="33"/>
      <c r="RM107" s="33"/>
      <c r="RN107" s="33"/>
      <c r="RO107" s="33"/>
      <c r="RP107" s="33"/>
      <c r="RQ107" s="33"/>
      <c r="RR107" s="33"/>
      <c r="RS107" s="33"/>
      <c r="RT107" s="33"/>
      <c r="RU107" s="33"/>
      <c r="RV107" s="33"/>
      <c r="RW107" s="33"/>
      <c r="RX107" s="33"/>
      <c r="RY107" s="33"/>
      <c r="RZ107" s="33"/>
      <c r="SA107" s="33"/>
      <c r="SB107" s="33"/>
      <c r="SC107" s="33"/>
      <c r="SD107" s="33"/>
      <c r="SE107" s="33"/>
      <c r="SF107" s="33"/>
      <c r="SG107" s="33"/>
      <c r="SH107" s="33"/>
      <c r="SI107" s="33"/>
      <c r="SJ107" s="33"/>
      <c r="SK107" s="33"/>
      <c r="SL107" s="33"/>
      <c r="SM107" s="33"/>
      <c r="SN107" s="33"/>
      <c r="SO107" s="33"/>
      <c r="SP107" s="33"/>
      <c r="SQ107" s="33"/>
      <c r="SR107" s="33"/>
      <c r="SS107" s="33"/>
      <c r="ST107" s="33"/>
      <c r="SU107" s="33"/>
      <c r="SV107" s="33"/>
      <c r="SW107" s="33"/>
      <c r="SX107" s="33"/>
      <c r="SY107" s="33"/>
      <c r="SZ107" s="33"/>
      <c r="TA107" s="33"/>
      <c r="TB107" s="33"/>
      <c r="TC107" s="33"/>
      <c r="TD107" s="33"/>
      <c r="TE107" s="33"/>
      <c r="TF107" s="33"/>
      <c r="TG107" s="33"/>
      <c r="TH107" s="33"/>
      <c r="TI107" s="33"/>
      <c r="TJ107" s="33"/>
      <c r="TK107" s="33"/>
      <c r="TL107" s="33"/>
      <c r="TM107" s="33"/>
      <c r="TN107" s="33"/>
      <c r="TO107" s="33"/>
      <c r="TP107" s="33"/>
      <c r="TQ107" s="33"/>
      <c r="TR107" s="33"/>
      <c r="TS107" s="33"/>
      <c r="TT107" s="33"/>
      <c r="TU107" s="33"/>
      <c r="TV107" s="33"/>
      <c r="TW107" s="33"/>
      <c r="TX107" s="33"/>
      <c r="TY107" s="33"/>
      <c r="TZ107" s="33"/>
      <c r="UA107" s="33"/>
      <c r="UB107" s="33"/>
      <c r="UC107" s="33"/>
      <c r="UD107" s="33"/>
      <c r="UE107" s="33"/>
      <c r="UF107" s="33"/>
      <c r="UG107" s="33"/>
      <c r="UH107" s="33"/>
      <c r="UI107" s="33"/>
      <c r="UJ107" s="33"/>
      <c r="UK107" s="33"/>
      <c r="UL107" s="33"/>
      <c r="UM107" s="33"/>
      <c r="UN107" s="33"/>
      <c r="UO107" s="33"/>
      <c r="UP107" s="33"/>
      <c r="UQ107" s="33"/>
      <c r="UR107" s="33"/>
      <c r="US107" s="33"/>
      <c r="UT107" s="33"/>
      <c r="UU107" s="33"/>
      <c r="UV107" s="33"/>
      <c r="UW107" s="33"/>
      <c r="UX107" s="33"/>
      <c r="UY107" s="33"/>
      <c r="UZ107" s="33"/>
      <c r="VA107" s="33"/>
      <c r="VB107" s="33"/>
      <c r="VC107" s="33"/>
      <c r="VD107" s="33"/>
      <c r="VE107" s="33"/>
      <c r="VF107" s="33"/>
      <c r="VG107" s="33"/>
      <c r="VH107" s="33"/>
      <c r="VI107" s="33"/>
      <c r="VJ107" s="33"/>
      <c r="VK107" s="33"/>
      <c r="VL107" s="33"/>
      <c r="VM107" s="33"/>
      <c r="VN107" s="33"/>
      <c r="VO107" s="33"/>
      <c r="VP107" s="33"/>
      <c r="VQ107" s="33"/>
      <c r="VR107" s="33"/>
      <c r="VS107" s="33"/>
      <c r="VT107" s="33"/>
      <c r="VU107" s="33"/>
      <c r="VV107" s="33"/>
      <c r="VW107" s="33"/>
      <c r="VX107" s="33"/>
      <c r="VY107" s="33"/>
      <c r="VZ107" s="33"/>
      <c r="WA107" s="33"/>
      <c r="WB107" s="33"/>
      <c r="WC107" s="33"/>
      <c r="WD107" s="33"/>
      <c r="WE107" s="33"/>
      <c r="WF107" s="33"/>
      <c r="WG107" s="33"/>
      <c r="WH107" s="33"/>
      <c r="WI107" s="33"/>
      <c r="WJ107" s="33"/>
      <c r="WK107" s="33"/>
      <c r="WL107" s="33"/>
      <c r="WM107" s="33"/>
      <c r="WN107" s="33"/>
      <c r="WO107" s="33"/>
      <c r="WP107" s="33"/>
      <c r="WQ107" s="33"/>
      <c r="WR107" s="33"/>
      <c r="WS107" s="33"/>
      <c r="WT107" s="33"/>
      <c r="WU107" s="33"/>
      <c r="WV107" s="33"/>
      <c r="WW107" s="33"/>
      <c r="WX107" s="33"/>
      <c r="WY107" s="33"/>
      <c r="WZ107" s="33"/>
      <c r="XA107" s="33"/>
      <c r="XB107" s="33"/>
      <c r="XC107" s="33"/>
      <c r="XD107" s="33"/>
      <c r="XE107" s="33"/>
      <c r="XF107" s="33"/>
      <c r="XG107" s="33"/>
      <c r="XH107" s="33"/>
      <c r="XI107" s="33"/>
      <c r="XJ107" s="33"/>
      <c r="XK107" s="33"/>
      <c r="XL107" s="33"/>
      <c r="XM107" s="33"/>
      <c r="XN107" s="33"/>
      <c r="XO107" s="33"/>
      <c r="XP107" s="33"/>
      <c r="XQ107" s="33"/>
      <c r="XR107" s="33"/>
      <c r="XS107" s="33"/>
      <c r="XT107" s="33"/>
      <c r="XU107" s="33"/>
      <c r="XV107" s="33"/>
      <c r="XW107" s="33"/>
      <c r="XX107" s="33"/>
      <c r="XY107" s="33"/>
      <c r="XZ107" s="33"/>
      <c r="YA107" s="33"/>
      <c r="YB107" s="33"/>
      <c r="YC107" s="33"/>
      <c r="YD107" s="33"/>
      <c r="YE107" s="33"/>
      <c r="YF107" s="33"/>
      <c r="YG107" s="33"/>
      <c r="YH107" s="33"/>
      <c r="YI107" s="33"/>
      <c r="YJ107" s="33"/>
      <c r="YK107" s="33"/>
      <c r="YL107" s="33"/>
      <c r="YM107" s="33"/>
      <c r="YN107" s="33"/>
      <c r="YO107" s="33"/>
      <c r="YP107" s="33"/>
      <c r="YQ107" s="33"/>
      <c r="YR107" s="33"/>
      <c r="YS107" s="33"/>
      <c r="YT107" s="33"/>
      <c r="YU107" s="33"/>
      <c r="YV107" s="33"/>
      <c r="YW107" s="33"/>
      <c r="YX107" s="33"/>
      <c r="YY107" s="33"/>
      <c r="YZ107" s="33"/>
      <c r="ZA107" s="33"/>
      <c r="ZB107" s="33"/>
      <c r="ZC107" s="33"/>
      <c r="ZD107" s="33"/>
      <c r="ZE107" s="33"/>
      <c r="ZF107" s="33"/>
      <c r="ZG107" s="33"/>
      <c r="ZH107" s="33"/>
      <c r="ZI107" s="33"/>
      <c r="ZJ107" s="33"/>
      <c r="ZK107" s="33"/>
      <c r="ZL107" s="33"/>
      <c r="ZM107" s="33"/>
      <c r="ZN107" s="33"/>
      <c r="ZO107" s="33"/>
      <c r="ZP107" s="33"/>
      <c r="ZQ107" s="33"/>
      <c r="ZR107" s="33"/>
      <c r="ZS107" s="33"/>
      <c r="ZT107" s="33"/>
      <c r="ZU107" s="33"/>
      <c r="ZV107" s="33"/>
      <c r="ZW107" s="33"/>
      <c r="ZX107" s="33"/>
      <c r="ZY107" s="33"/>
      <c r="ZZ107" s="33"/>
      <c r="AAA107" s="33"/>
      <c r="AAB107" s="33"/>
      <c r="AAC107" s="33"/>
      <c r="AAD107" s="33"/>
      <c r="AAE107" s="33"/>
      <c r="AAF107" s="33"/>
      <c r="AAG107" s="33"/>
      <c r="AAH107" s="33"/>
      <c r="AAI107" s="33"/>
      <c r="AAJ107" s="33"/>
      <c r="AAK107" s="33"/>
      <c r="AAL107" s="33"/>
      <c r="AAM107" s="33"/>
      <c r="AAN107" s="33"/>
      <c r="AAO107" s="33"/>
      <c r="AAP107" s="33"/>
      <c r="AAQ107" s="33"/>
      <c r="AAR107" s="33"/>
      <c r="AAS107" s="33"/>
      <c r="AAT107" s="33"/>
      <c r="AAU107" s="33"/>
      <c r="AAV107" s="33"/>
      <c r="AAW107" s="33"/>
      <c r="AAX107" s="33"/>
      <c r="AAY107" s="33"/>
      <c r="AAZ107" s="33"/>
      <c r="ABA107" s="33"/>
      <c r="ABB107" s="33"/>
      <c r="ABC107" s="33"/>
      <c r="ABD107" s="33"/>
      <c r="ABE107" s="33"/>
      <c r="ABF107" s="33"/>
      <c r="ABG107" s="33"/>
      <c r="ABH107" s="33"/>
      <c r="ABI107" s="33"/>
      <c r="ABJ107" s="33"/>
      <c r="ABK107" s="33"/>
      <c r="ABL107" s="33"/>
      <c r="ABM107" s="33"/>
      <c r="ABN107" s="33"/>
      <c r="ABO107" s="33"/>
      <c r="ABP107" s="33"/>
      <c r="ABQ107" s="33"/>
      <c r="ABR107" s="33"/>
      <c r="ABS107" s="33"/>
      <c r="ABT107" s="33"/>
      <c r="ABU107" s="33"/>
      <c r="ABV107" s="33"/>
      <c r="ABW107" s="33"/>
      <c r="ABX107" s="33"/>
      <c r="ABY107" s="33"/>
      <c r="ABZ107" s="33"/>
      <c r="ACA107" s="33"/>
      <c r="ACB107" s="33"/>
      <c r="ACC107" s="33"/>
      <c r="ACD107" s="33"/>
      <c r="ACE107" s="33"/>
      <c r="ACF107" s="33"/>
      <c r="ACG107" s="33"/>
      <c r="ACH107" s="33"/>
      <c r="ACI107" s="33"/>
      <c r="ACJ107" s="33"/>
      <c r="ACK107" s="33"/>
      <c r="ACL107" s="33"/>
      <c r="ACM107" s="33"/>
      <c r="ACN107" s="33"/>
      <c r="ACO107" s="33"/>
      <c r="ACP107" s="33"/>
      <c r="ACQ107" s="33"/>
      <c r="ACR107" s="33"/>
      <c r="ACS107" s="33"/>
      <c r="ACT107" s="33"/>
      <c r="ACU107" s="33"/>
      <c r="ACV107" s="33"/>
      <c r="ACW107" s="33"/>
      <c r="ACX107" s="33"/>
      <c r="ACY107" s="33"/>
      <c r="ACZ107" s="33"/>
      <c r="ADA107" s="33"/>
      <c r="ADB107" s="33"/>
      <c r="ADC107" s="33"/>
      <c r="ADD107" s="33"/>
      <c r="ADE107" s="33"/>
      <c r="ADF107" s="33"/>
      <c r="ADG107" s="33"/>
      <c r="ADH107" s="33"/>
      <c r="ADI107" s="33"/>
      <c r="ADJ107" s="33"/>
      <c r="ADK107" s="33"/>
      <c r="ADL107" s="33"/>
      <c r="ADM107" s="33"/>
      <c r="ADN107" s="33"/>
      <c r="ADO107" s="33"/>
      <c r="ADP107" s="33"/>
      <c r="ADQ107" s="33"/>
      <c r="ADR107" s="33"/>
      <c r="ADS107" s="33"/>
      <c r="ADT107" s="33"/>
      <c r="ADU107" s="33"/>
      <c r="ADV107" s="33"/>
      <c r="ADW107" s="33"/>
      <c r="ADX107" s="33"/>
      <c r="ADY107" s="33"/>
      <c r="ADZ107" s="33"/>
      <c r="AEA107" s="33"/>
      <c r="AEB107" s="33"/>
      <c r="AEC107" s="33"/>
      <c r="AED107" s="33"/>
      <c r="AEE107" s="33"/>
      <c r="AEF107" s="33"/>
      <c r="AEG107" s="33"/>
      <c r="AEH107" s="33"/>
      <c r="AEI107" s="33"/>
      <c r="AEJ107" s="33"/>
      <c r="AEK107" s="33"/>
      <c r="AEL107" s="33"/>
      <c r="AEM107" s="33"/>
      <c r="AEN107" s="33"/>
      <c r="AEO107" s="33"/>
      <c r="AEP107" s="33"/>
      <c r="AEQ107" s="33"/>
      <c r="AER107" s="33"/>
      <c r="AES107" s="33"/>
      <c r="AET107" s="33"/>
      <c r="AEU107" s="33"/>
      <c r="AEV107" s="33"/>
      <c r="AEW107" s="33"/>
      <c r="AEX107" s="33"/>
      <c r="AEY107" s="33"/>
      <c r="AEZ107" s="33"/>
      <c r="AFA107" s="33"/>
      <c r="AFB107" s="33"/>
      <c r="AFC107" s="33"/>
      <c r="AFD107" s="33"/>
      <c r="AFE107" s="33"/>
      <c r="AFF107" s="33"/>
      <c r="AFG107" s="33"/>
      <c r="AFH107" s="33"/>
      <c r="AFI107" s="33"/>
      <c r="AFJ107" s="33"/>
      <c r="AFK107" s="33"/>
      <c r="AFL107" s="33"/>
      <c r="AFM107" s="33"/>
      <c r="AFN107" s="33"/>
      <c r="AFO107" s="33"/>
      <c r="AFP107" s="33"/>
      <c r="AFQ107" s="33"/>
      <c r="AFR107" s="33"/>
      <c r="AFS107" s="33"/>
      <c r="AFT107" s="33"/>
      <c r="AFU107" s="33"/>
      <c r="AFV107" s="33"/>
      <c r="AFW107" s="33"/>
      <c r="AFX107" s="33"/>
      <c r="AFY107" s="33"/>
      <c r="AFZ107" s="33"/>
      <c r="AGA107" s="33"/>
      <c r="AGB107" s="33"/>
      <c r="AGC107" s="33"/>
      <c r="AGD107" s="33"/>
      <c r="AGE107" s="33"/>
      <c r="AGF107" s="33"/>
      <c r="AGG107" s="33"/>
      <c r="AGH107" s="33"/>
      <c r="AGI107" s="33"/>
      <c r="AGJ107" s="33"/>
      <c r="AGK107" s="33"/>
      <c r="AGL107" s="33"/>
      <c r="AGM107" s="33"/>
      <c r="AGN107" s="33"/>
      <c r="AGO107" s="33"/>
      <c r="AGP107" s="33"/>
      <c r="AGQ107" s="33"/>
      <c r="AGR107" s="33"/>
      <c r="AGS107" s="33"/>
      <c r="AGT107" s="33"/>
      <c r="AGU107" s="33"/>
      <c r="AGV107" s="33"/>
      <c r="AGW107" s="33"/>
      <c r="AGX107" s="33"/>
      <c r="AGY107" s="33"/>
      <c r="AGZ107" s="33"/>
      <c r="AHA107" s="33"/>
      <c r="AHB107" s="33"/>
      <c r="AHC107" s="33"/>
      <c r="AHD107" s="33"/>
      <c r="AHE107" s="33"/>
      <c r="AHF107" s="33"/>
      <c r="AHG107" s="33"/>
      <c r="AHH107" s="33"/>
      <c r="AHI107" s="33"/>
      <c r="AHJ107" s="33"/>
      <c r="AHK107" s="33"/>
      <c r="AHL107" s="33"/>
      <c r="AHM107" s="33"/>
      <c r="AHN107" s="33"/>
      <c r="AHO107" s="33"/>
      <c r="AHP107" s="33"/>
      <c r="AHQ107" s="33"/>
      <c r="AHR107" s="33"/>
      <c r="AHS107" s="33"/>
      <c r="AHT107" s="33"/>
      <c r="AHU107" s="33"/>
      <c r="AHV107" s="33"/>
      <c r="AHW107" s="33"/>
      <c r="AHX107" s="33"/>
      <c r="AHY107" s="33"/>
      <c r="AHZ107" s="33"/>
      <c r="AIA107" s="33"/>
      <c r="AIB107" s="33"/>
      <c r="AIC107" s="33"/>
      <c r="AID107" s="33"/>
      <c r="AIE107" s="33"/>
      <c r="AIF107" s="33"/>
      <c r="AIG107" s="33"/>
      <c r="AIH107" s="33"/>
      <c r="AII107" s="33"/>
      <c r="AIJ107" s="33"/>
      <c r="AIK107" s="33"/>
      <c r="AIL107" s="33"/>
      <c r="AIM107" s="33"/>
      <c r="AIN107" s="33"/>
      <c r="AIO107" s="33"/>
      <c r="AIP107" s="33"/>
      <c r="AIQ107" s="33"/>
      <c r="AIR107" s="33"/>
      <c r="AIS107" s="33"/>
      <c r="AIT107" s="33"/>
      <c r="AIU107" s="33"/>
      <c r="AIV107" s="33"/>
      <c r="AIW107" s="33"/>
      <c r="AIX107" s="33"/>
      <c r="AIY107" s="33"/>
      <c r="AIZ107" s="33"/>
      <c r="AJA107" s="33"/>
      <c r="AJB107" s="33"/>
      <c r="AJC107" s="33"/>
      <c r="AJD107" s="33"/>
      <c r="AJE107" s="33"/>
      <c r="AJF107" s="33"/>
      <c r="AJG107" s="33"/>
      <c r="AJH107" s="33"/>
      <c r="AJI107" s="33"/>
      <c r="AJJ107" s="33"/>
      <c r="AJK107" s="33"/>
      <c r="AJL107" s="33"/>
      <c r="AJM107" s="33"/>
      <c r="AJN107" s="33"/>
      <c r="AJO107" s="33"/>
      <c r="AJP107" s="33"/>
      <c r="AJQ107" s="33"/>
      <c r="AJR107" s="33"/>
      <c r="AJS107" s="33"/>
      <c r="AJT107" s="33"/>
      <c r="AJU107" s="33"/>
      <c r="AJV107" s="33"/>
      <c r="AJW107" s="33"/>
      <c r="AJX107" s="33"/>
      <c r="AJY107" s="33"/>
      <c r="AJZ107" s="33"/>
      <c r="AKA107" s="33"/>
      <c r="AKB107" s="33"/>
      <c r="AKC107" s="33"/>
      <c r="AKD107" s="33"/>
      <c r="AKE107" s="33"/>
      <c r="AKF107" s="33"/>
      <c r="AKG107" s="33"/>
      <c r="AKH107" s="33"/>
      <c r="AKI107" s="33"/>
      <c r="AKJ107" s="33"/>
      <c r="AKK107" s="33"/>
      <c r="AKL107" s="33"/>
      <c r="AKM107" s="33"/>
      <c r="AKN107" s="33"/>
      <c r="AKO107" s="33"/>
      <c r="AKP107" s="33"/>
      <c r="AKQ107" s="33"/>
      <c r="AKR107" s="33"/>
      <c r="AKS107" s="33"/>
      <c r="AKT107" s="33"/>
      <c r="AKU107" s="33"/>
      <c r="AKV107" s="33"/>
      <c r="AKW107" s="33"/>
      <c r="AKX107" s="33"/>
      <c r="AKY107" s="33"/>
      <c r="AKZ107" s="33"/>
      <c r="ALA107" s="33"/>
      <c r="ALB107" s="33"/>
      <c r="ALC107" s="33"/>
      <c r="ALD107" s="33"/>
      <c r="ALE107" s="33"/>
      <c r="ALF107" s="33"/>
      <c r="ALG107" s="33"/>
      <c r="ALH107" s="33"/>
      <c r="ALI107" s="33"/>
      <c r="ALJ107" s="33"/>
      <c r="ALK107" s="33"/>
      <c r="ALL107" s="33"/>
      <c r="ALM107" s="33"/>
      <c r="ALN107" s="33"/>
      <c r="ALO107" s="33"/>
      <c r="ALP107" s="33"/>
      <c r="ALQ107" s="33"/>
      <c r="ALR107" s="33"/>
      <c r="ALS107" s="33"/>
      <c r="ALT107" s="33"/>
      <c r="ALU107" s="33"/>
      <c r="ALV107" s="33"/>
      <c r="ALW107" s="33"/>
      <c r="ALX107" s="33"/>
      <c r="ALY107" s="33"/>
      <c r="ALZ107" s="33"/>
      <c r="AMA107" s="33"/>
      <c r="AMB107" s="33"/>
      <c r="AMC107" s="33"/>
      <c r="AMD107" s="33"/>
      <c r="AME107" s="33"/>
      <c r="AMF107" s="33"/>
      <c r="AMG107" s="33"/>
      <c r="AMH107" s="33"/>
      <c r="AMI107" s="33"/>
      <c r="AMJ107" s="33"/>
    </row>
    <row r="108" spans="1:1024" ht="15.75" customHeight="1">
      <c r="A108" s="136"/>
      <c r="B108" s="137"/>
      <c r="C108" s="137"/>
      <c r="D108" s="137"/>
      <c r="E108" s="137"/>
      <c r="F108" s="137"/>
      <c r="G108" s="137"/>
      <c r="H108" s="136"/>
      <c r="I108" s="136"/>
      <c r="J108" s="136"/>
      <c r="K108" s="138"/>
      <c r="L108" s="139"/>
      <c r="M108" s="139"/>
      <c r="N108" s="139"/>
      <c r="O108" s="139"/>
      <c r="P108" s="136"/>
      <c r="Q108" s="140"/>
      <c r="R108" s="140"/>
      <c r="S108" s="136"/>
      <c r="T108" s="136"/>
      <c r="U108" s="136"/>
      <c r="V108" s="136"/>
      <c r="W108" s="136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  <c r="QR108" s="33"/>
      <c r="QS108" s="33"/>
      <c r="QT108" s="33"/>
      <c r="QU108" s="33"/>
      <c r="QV108" s="33"/>
      <c r="QW108" s="33"/>
      <c r="QX108" s="33"/>
      <c r="QY108" s="33"/>
      <c r="QZ108" s="33"/>
      <c r="RA108" s="33"/>
      <c r="RB108" s="33"/>
      <c r="RC108" s="33"/>
      <c r="RD108" s="33"/>
      <c r="RE108" s="33"/>
      <c r="RF108" s="33"/>
      <c r="RG108" s="33"/>
      <c r="RH108" s="33"/>
      <c r="RI108" s="33"/>
      <c r="RJ108" s="33"/>
      <c r="RK108" s="33"/>
      <c r="RL108" s="33"/>
      <c r="RM108" s="33"/>
      <c r="RN108" s="33"/>
      <c r="RO108" s="33"/>
      <c r="RP108" s="33"/>
      <c r="RQ108" s="33"/>
      <c r="RR108" s="33"/>
      <c r="RS108" s="33"/>
      <c r="RT108" s="33"/>
      <c r="RU108" s="33"/>
      <c r="RV108" s="33"/>
      <c r="RW108" s="33"/>
      <c r="RX108" s="33"/>
      <c r="RY108" s="33"/>
      <c r="RZ108" s="33"/>
      <c r="SA108" s="33"/>
      <c r="SB108" s="33"/>
      <c r="SC108" s="33"/>
      <c r="SD108" s="33"/>
      <c r="SE108" s="33"/>
      <c r="SF108" s="33"/>
      <c r="SG108" s="33"/>
      <c r="SH108" s="33"/>
      <c r="SI108" s="33"/>
      <c r="SJ108" s="33"/>
      <c r="SK108" s="33"/>
      <c r="SL108" s="33"/>
      <c r="SM108" s="33"/>
      <c r="SN108" s="33"/>
      <c r="SO108" s="33"/>
      <c r="SP108" s="33"/>
      <c r="SQ108" s="33"/>
      <c r="SR108" s="33"/>
      <c r="SS108" s="33"/>
      <c r="ST108" s="33"/>
      <c r="SU108" s="33"/>
      <c r="SV108" s="33"/>
      <c r="SW108" s="33"/>
      <c r="SX108" s="33"/>
      <c r="SY108" s="33"/>
      <c r="SZ108" s="33"/>
      <c r="TA108" s="33"/>
      <c r="TB108" s="33"/>
      <c r="TC108" s="33"/>
      <c r="TD108" s="33"/>
      <c r="TE108" s="33"/>
      <c r="TF108" s="33"/>
      <c r="TG108" s="33"/>
      <c r="TH108" s="33"/>
      <c r="TI108" s="33"/>
      <c r="TJ108" s="33"/>
      <c r="TK108" s="33"/>
      <c r="TL108" s="33"/>
      <c r="TM108" s="33"/>
      <c r="TN108" s="33"/>
      <c r="TO108" s="33"/>
      <c r="TP108" s="33"/>
      <c r="TQ108" s="33"/>
      <c r="TR108" s="33"/>
      <c r="TS108" s="33"/>
      <c r="TT108" s="33"/>
      <c r="TU108" s="33"/>
      <c r="TV108" s="33"/>
      <c r="TW108" s="33"/>
      <c r="TX108" s="33"/>
      <c r="TY108" s="33"/>
      <c r="TZ108" s="33"/>
      <c r="UA108" s="33"/>
      <c r="UB108" s="33"/>
      <c r="UC108" s="33"/>
      <c r="UD108" s="33"/>
      <c r="UE108" s="33"/>
      <c r="UF108" s="33"/>
      <c r="UG108" s="33"/>
      <c r="UH108" s="33"/>
      <c r="UI108" s="33"/>
      <c r="UJ108" s="33"/>
      <c r="UK108" s="33"/>
      <c r="UL108" s="33"/>
      <c r="UM108" s="33"/>
      <c r="UN108" s="33"/>
      <c r="UO108" s="33"/>
      <c r="UP108" s="33"/>
      <c r="UQ108" s="33"/>
      <c r="UR108" s="33"/>
      <c r="US108" s="33"/>
      <c r="UT108" s="33"/>
      <c r="UU108" s="33"/>
      <c r="UV108" s="33"/>
      <c r="UW108" s="33"/>
      <c r="UX108" s="33"/>
      <c r="UY108" s="33"/>
      <c r="UZ108" s="33"/>
      <c r="VA108" s="33"/>
      <c r="VB108" s="33"/>
      <c r="VC108" s="33"/>
      <c r="VD108" s="33"/>
      <c r="VE108" s="33"/>
      <c r="VF108" s="33"/>
      <c r="VG108" s="33"/>
      <c r="VH108" s="33"/>
      <c r="VI108" s="33"/>
      <c r="VJ108" s="33"/>
      <c r="VK108" s="33"/>
      <c r="VL108" s="33"/>
      <c r="VM108" s="33"/>
      <c r="VN108" s="33"/>
      <c r="VO108" s="33"/>
      <c r="VP108" s="33"/>
      <c r="VQ108" s="33"/>
      <c r="VR108" s="33"/>
      <c r="VS108" s="33"/>
      <c r="VT108" s="33"/>
      <c r="VU108" s="33"/>
      <c r="VV108" s="33"/>
      <c r="VW108" s="33"/>
      <c r="VX108" s="33"/>
      <c r="VY108" s="33"/>
      <c r="VZ108" s="33"/>
      <c r="WA108" s="33"/>
      <c r="WB108" s="33"/>
      <c r="WC108" s="33"/>
      <c r="WD108" s="33"/>
      <c r="WE108" s="33"/>
      <c r="WF108" s="33"/>
      <c r="WG108" s="33"/>
      <c r="WH108" s="33"/>
      <c r="WI108" s="33"/>
      <c r="WJ108" s="33"/>
      <c r="WK108" s="33"/>
      <c r="WL108" s="33"/>
      <c r="WM108" s="33"/>
      <c r="WN108" s="33"/>
      <c r="WO108" s="33"/>
      <c r="WP108" s="33"/>
      <c r="WQ108" s="33"/>
      <c r="WR108" s="33"/>
      <c r="WS108" s="33"/>
      <c r="WT108" s="33"/>
      <c r="WU108" s="33"/>
      <c r="WV108" s="33"/>
      <c r="WW108" s="33"/>
      <c r="WX108" s="33"/>
      <c r="WY108" s="33"/>
      <c r="WZ108" s="33"/>
      <c r="XA108" s="33"/>
      <c r="XB108" s="33"/>
      <c r="XC108" s="33"/>
      <c r="XD108" s="33"/>
      <c r="XE108" s="33"/>
      <c r="XF108" s="33"/>
      <c r="XG108" s="33"/>
      <c r="XH108" s="33"/>
      <c r="XI108" s="33"/>
      <c r="XJ108" s="33"/>
      <c r="XK108" s="33"/>
      <c r="XL108" s="33"/>
      <c r="XM108" s="33"/>
      <c r="XN108" s="33"/>
      <c r="XO108" s="33"/>
      <c r="XP108" s="33"/>
      <c r="XQ108" s="33"/>
      <c r="XR108" s="33"/>
      <c r="XS108" s="33"/>
      <c r="XT108" s="33"/>
      <c r="XU108" s="33"/>
      <c r="XV108" s="33"/>
      <c r="XW108" s="33"/>
      <c r="XX108" s="33"/>
      <c r="XY108" s="33"/>
      <c r="XZ108" s="33"/>
      <c r="YA108" s="33"/>
      <c r="YB108" s="33"/>
      <c r="YC108" s="33"/>
      <c r="YD108" s="33"/>
      <c r="YE108" s="33"/>
      <c r="YF108" s="33"/>
      <c r="YG108" s="33"/>
      <c r="YH108" s="33"/>
      <c r="YI108" s="33"/>
      <c r="YJ108" s="33"/>
      <c r="YK108" s="33"/>
      <c r="YL108" s="33"/>
      <c r="YM108" s="33"/>
      <c r="YN108" s="33"/>
      <c r="YO108" s="33"/>
      <c r="YP108" s="33"/>
      <c r="YQ108" s="33"/>
      <c r="YR108" s="33"/>
      <c r="YS108" s="33"/>
      <c r="YT108" s="33"/>
      <c r="YU108" s="33"/>
      <c r="YV108" s="33"/>
      <c r="YW108" s="33"/>
      <c r="YX108" s="33"/>
      <c r="YY108" s="33"/>
      <c r="YZ108" s="33"/>
      <c r="ZA108" s="33"/>
      <c r="ZB108" s="33"/>
      <c r="ZC108" s="33"/>
      <c r="ZD108" s="33"/>
      <c r="ZE108" s="33"/>
      <c r="ZF108" s="33"/>
      <c r="ZG108" s="33"/>
      <c r="ZH108" s="33"/>
      <c r="ZI108" s="33"/>
      <c r="ZJ108" s="33"/>
      <c r="ZK108" s="33"/>
      <c r="ZL108" s="33"/>
      <c r="ZM108" s="33"/>
      <c r="ZN108" s="33"/>
      <c r="ZO108" s="33"/>
      <c r="ZP108" s="33"/>
      <c r="ZQ108" s="33"/>
      <c r="ZR108" s="33"/>
      <c r="ZS108" s="33"/>
      <c r="ZT108" s="33"/>
      <c r="ZU108" s="33"/>
      <c r="ZV108" s="33"/>
      <c r="ZW108" s="33"/>
      <c r="ZX108" s="33"/>
      <c r="ZY108" s="33"/>
      <c r="ZZ108" s="33"/>
      <c r="AAA108" s="33"/>
      <c r="AAB108" s="33"/>
      <c r="AAC108" s="33"/>
      <c r="AAD108" s="33"/>
      <c r="AAE108" s="33"/>
      <c r="AAF108" s="33"/>
      <c r="AAG108" s="33"/>
      <c r="AAH108" s="33"/>
      <c r="AAI108" s="33"/>
      <c r="AAJ108" s="33"/>
      <c r="AAK108" s="33"/>
      <c r="AAL108" s="33"/>
      <c r="AAM108" s="33"/>
      <c r="AAN108" s="33"/>
      <c r="AAO108" s="33"/>
      <c r="AAP108" s="33"/>
      <c r="AAQ108" s="33"/>
      <c r="AAR108" s="33"/>
      <c r="AAS108" s="33"/>
      <c r="AAT108" s="33"/>
      <c r="AAU108" s="33"/>
      <c r="AAV108" s="33"/>
      <c r="AAW108" s="33"/>
      <c r="AAX108" s="33"/>
      <c r="AAY108" s="33"/>
      <c r="AAZ108" s="33"/>
      <c r="ABA108" s="33"/>
      <c r="ABB108" s="33"/>
      <c r="ABC108" s="33"/>
      <c r="ABD108" s="33"/>
      <c r="ABE108" s="33"/>
      <c r="ABF108" s="33"/>
      <c r="ABG108" s="33"/>
      <c r="ABH108" s="33"/>
      <c r="ABI108" s="33"/>
      <c r="ABJ108" s="33"/>
      <c r="ABK108" s="33"/>
      <c r="ABL108" s="33"/>
      <c r="ABM108" s="33"/>
      <c r="ABN108" s="33"/>
      <c r="ABO108" s="33"/>
      <c r="ABP108" s="33"/>
      <c r="ABQ108" s="33"/>
      <c r="ABR108" s="33"/>
      <c r="ABS108" s="33"/>
      <c r="ABT108" s="33"/>
      <c r="ABU108" s="33"/>
      <c r="ABV108" s="33"/>
      <c r="ABW108" s="33"/>
      <c r="ABX108" s="33"/>
      <c r="ABY108" s="33"/>
      <c r="ABZ108" s="33"/>
      <c r="ACA108" s="33"/>
      <c r="ACB108" s="33"/>
      <c r="ACC108" s="33"/>
      <c r="ACD108" s="33"/>
      <c r="ACE108" s="33"/>
      <c r="ACF108" s="33"/>
      <c r="ACG108" s="33"/>
      <c r="ACH108" s="33"/>
      <c r="ACI108" s="33"/>
      <c r="ACJ108" s="33"/>
      <c r="ACK108" s="33"/>
      <c r="ACL108" s="33"/>
      <c r="ACM108" s="33"/>
      <c r="ACN108" s="33"/>
      <c r="ACO108" s="33"/>
      <c r="ACP108" s="33"/>
      <c r="ACQ108" s="33"/>
      <c r="ACR108" s="33"/>
      <c r="ACS108" s="33"/>
      <c r="ACT108" s="33"/>
      <c r="ACU108" s="33"/>
      <c r="ACV108" s="33"/>
      <c r="ACW108" s="33"/>
      <c r="ACX108" s="33"/>
      <c r="ACY108" s="33"/>
      <c r="ACZ108" s="33"/>
      <c r="ADA108" s="33"/>
      <c r="ADB108" s="33"/>
      <c r="ADC108" s="33"/>
      <c r="ADD108" s="33"/>
      <c r="ADE108" s="33"/>
      <c r="ADF108" s="33"/>
      <c r="ADG108" s="33"/>
      <c r="ADH108" s="33"/>
      <c r="ADI108" s="33"/>
      <c r="ADJ108" s="33"/>
      <c r="ADK108" s="33"/>
      <c r="ADL108" s="33"/>
      <c r="ADM108" s="33"/>
      <c r="ADN108" s="33"/>
      <c r="ADO108" s="33"/>
      <c r="ADP108" s="33"/>
      <c r="ADQ108" s="33"/>
      <c r="ADR108" s="33"/>
      <c r="ADS108" s="33"/>
      <c r="ADT108" s="33"/>
      <c r="ADU108" s="33"/>
      <c r="ADV108" s="33"/>
      <c r="ADW108" s="33"/>
      <c r="ADX108" s="33"/>
      <c r="ADY108" s="33"/>
      <c r="ADZ108" s="33"/>
      <c r="AEA108" s="33"/>
      <c r="AEB108" s="33"/>
      <c r="AEC108" s="33"/>
      <c r="AED108" s="33"/>
      <c r="AEE108" s="33"/>
      <c r="AEF108" s="33"/>
      <c r="AEG108" s="33"/>
      <c r="AEH108" s="33"/>
      <c r="AEI108" s="33"/>
      <c r="AEJ108" s="33"/>
      <c r="AEK108" s="33"/>
      <c r="AEL108" s="33"/>
      <c r="AEM108" s="33"/>
      <c r="AEN108" s="33"/>
      <c r="AEO108" s="33"/>
      <c r="AEP108" s="33"/>
      <c r="AEQ108" s="33"/>
      <c r="AER108" s="33"/>
      <c r="AES108" s="33"/>
      <c r="AET108" s="33"/>
      <c r="AEU108" s="33"/>
      <c r="AEV108" s="33"/>
      <c r="AEW108" s="33"/>
      <c r="AEX108" s="33"/>
      <c r="AEY108" s="33"/>
      <c r="AEZ108" s="33"/>
      <c r="AFA108" s="33"/>
      <c r="AFB108" s="33"/>
      <c r="AFC108" s="33"/>
      <c r="AFD108" s="33"/>
      <c r="AFE108" s="33"/>
      <c r="AFF108" s="33"/>
      <c r="AFG108" s="33"/>
      <c r="AFH108" s="33"/>
      <c r="AFI108" s="33"/>
      <c r="AFJ108" s="33"/>
      <c r="AFK108" s="33"/>
      <c r="AFL108" s="33"/>
      <c r="AFM108" s="33"/>
      <c r="AFN108" s="33"/>
      <c r="AFO108" s="33"/>
      <c r="AFP108" s="33"/>
      <c r="AFQ108" s="33"/>
      <c r="AFR108" s="33"/>
      <c r="AFS108" s="33"/>
      <c r="AFT108" s="33"/>
      <c r="AFU108" s="33"/>
      <c r="AFV108" s="33"/>
      <c r="AFW108" s="33"/>
      <c r="AFX108" s="33"/>
      <c r="AFY108" s="33"/>
      <c r="AFZ108" s="33"/>
      <c r="AGA108" s="33"/>
      <c r="AGB108" s="33"/>
      <c r="AGC108" s="33"/>
      <c r="AGD108" s="33"/>
      <c r="AGE108" s="33"/>
      <c r="AGF108" s="33"/>
      <c r="AGG108" s="33"/>
      <c r="AGH108" s="33"/>
      <c r="AGI108" s="33"/>
      <c r="AGJ108" s="33"/>
      <c r="AGK108" s="33"/>
      <c r="AGL108" s="33"/>
      <c r="AGM108" s="33"/>
      <c r="AGN108" s="33"/>
      <c r="AGO108" s="33"/>
      <c r="AGP108" s="33"/>
      <c r="AGQ108" s="33"/>
      <c r="AGR108" s="33"/>
      <c r="AGS108" s="33"/>
      <c r="AGT108" s="33"/>
      <c r="AGU108" s="33"/>
      <c r="AGV108" s="33"/>
      <c r="AGW108" s="33"/>
      <c r="AGX108" s="33"/>
      <c r="AGY108" s="33"/>
      <c r="AGZ108" s="33"/>
      <c r="AHA108" s="33"/>
      <c r="AHB108" s="33"/>
      <c r="AHC108" s="33"/>
      <c r="AHD108" s="33"/>
      <c r="AHE108" s="33"/>
      <c r="AHF108" s="33"/>
      <c r="AHG108" s="33"/>
      <c r="AHH108" s="33"/>
      <c r="AHI108" s="33"/>
      <c r="AHJ108" s="33"/>
      <c r="AHK108" s="33"/>
      <c r="AHL108" s="33"/>
      <c r="AHM108" s="33"/>
      <c r="AHN108" s="33"/>
      <c r="AHO108" s="33"/>
      <c r="AHP108" s="33"/>
      <c r="AHQ108" s="33"/>
      <c r="AHR108" s="33"/>
      <c r="AHS108" s="33"/>
      <c r="AHT108" s="33"/>
      <c r="AHU108" s="33"/>
      <c r="AHV108" s="33"/>
      <c r="AHW108" s="33"/>
      <c r="AHX108" s="33"/>
      <c r="AHY108" s="33"/>
      <c r="AHZ108" s="33"/>
      <c r="AIA108" s="33"/>
      <c r="AIB108" s="33"/>
      <c r="AIC108" s="33"/>
      <c r="AID108" s="33"/>
      <c r="AIE108" s="33"/>
      <c r="AIF108" s="33"/>
      <c r="AIG108" s="33"/>
      <c r="AIH108" s="33"/>
      <c r="AII108" s="33"/>
      <c r="AIJ108" s="33"/>
      <c r="AIK108" s="33"/>
      <c r="AIL108" s="33"/>
      <c r="AIM108" s="33"/>
      <c r="AIN108" s="33"/>
      <c r="AIO108" s="33"/>
      <c r="AIP108" s="33"/>
      <c r="AIQ108" s="33"/>
      <c r="AIR108" s="33"/>
      <c r="AIS108" s="33"/>
      <c r="AIT108" s="33"/>
      <c r="AIU108" s="33"/>
      <c r="AIV108" s="33"/>
      <c r="AIW108" s="33"/>
      <c r="AIX108" s="33"/>
      <c r="AIY108" s="33"/>
      <c r="AIZ108" s="33"/>
      <c r="AJA108" s="33"/>
      <c r="AJB108" s="33"/>
      <c r="AJC108" s="33"/>
      <c r="AJD108" s="33"/>
      <c r="AJE108" s="33"/>
      <c r="AJF108" s="33"/>
      <c r="AJG108" s="33"/>
      <c r="AJH108" s="33"/>
      <c r="AJI108" s="33"/>
      <c r="AJJ108" s="33"/>
      <c r="AJK108" s="33"/>
      <c r="AJL108" s="33"/>
      <c r="AJM108" s="33"/>
      <c r="AJN108" s="33"/>
      <c r="AJO108" s="33"/>
      <c r="AJP108" s="33"/>
      <c r="AJQ108" s="33"/>
      <c r="AJR108" s="33"/>
      <c r="AJS108" s="33"/>
      <c r="AJT108" s="33"/>
      <c r="AJU108" s="33"/>
      <c r="AJV108" s="33"/>
      <c r="AJW108" s="33"/>
      <c r="AJX108" s="33"/>
      <c r="AJY108" s="33"/>
      <c r="AJZ108" s="33"/>
      <c r="AKA108" s="33"/>
      <c r="AKB108" s="33"/>
      <c r="AKC108" s="33"/>
      <c r="AKD108" s="33"/>
      <c r="AKE108" s="33"/>
      <c r="AKF108" s="33"/>
      <c r="AKG108" s="33"/>
      <c r="AKH108" s="33"/>
      <c r="AKI108" s="33"/>
      <c r="AKJ108" s="33"/>
      <c r="AKK108" s="33"/>
      <c r="AKL108" s="33"/>
      <c r="AKM108" s="33"/>
      <c r="AKN108" s="33"/>
      <c r="AKO108" s="33"/>
      <c r="AKP108" s="33"/>
      <c r="AKQ108" s="33"/>
      <c r="AKR108" s="33"/>
      <c r="AKS108" s="33"/>
      <c r="AKT108" s="33"/>
      <c r="AKU108" s="33"/>
      <c r="AKV108" s="33"/>
      <c r="AKW108" s="33"/>
      <c r="AKX108" s="33"/>
      <c r="AKY108" s="33"/>
      <c r="AKZ108" s="33"/>
      <c r="ALA108" s="33"/>
      <c r="ALB108" s="33"/>
      <c r="ALC108" s="33"/>
      <c r="ALD108" s="33"/>
      <c r="ALE108" s="33"/>
      <c r="ALF108" s="33"/>
      <c r="ALG108" s="33"/>
      <c r="ALH108" s="33"/>
      <c r="ALI108" s="33"/>
      <c r="ALJ108" s="33"/>
      <c r="ALK108" s="33"/>
      <c r="ALL108" s="33"/>
      <c r="ALM108" s="33"/>
      <c r="ALN108" s="33"/>
      <c r="ALO108" s="33"/>
      <c r="ALP108" s="33"/>
      <c r="ALQ108" s="33"/>
      <c r="ALR108" s="33"/>
      <c r="ALS108" s="33"/>
      <c r="ALT108" s="33"/>
      <c r="ALU108" s="33"/>
      <c r="ALV108" s="33"/>
      <c r="ALW108" s="33"/>
      <c r="ALX108" s="33"/>
      <c r="ALY108" s="33"/>
      <c r="ALZ108" s="33"/>
      <c r="AMA108" s="33"/>
      <c r="AMB108" s="33"/>
      <c r="AMC108" s="33"/>
      <c r="AMD108" s="33"/>
      <c r="AME108" s="33"/>
      <c r="AMF108" s="33"/>
      <c r="AMG108" s="33"/>
      <c r="AMH108" s="33"/>
      <c r="AMI108" s="33"/>
      <c r="AMJ108" s="33"/>
    </row>
    <row r="109" spans="1:1024" ht="15.75" customHeight="1">
      <c r="A109" s="136"/>
      <c r="B109" s="137"/>
      <c r="C109" s="137"/>
      <c r="D109" s="137"/>
      <c r="E109" s="137"/>
      <c r="F109" s="137"/>
      <c r="G109" s="137"/>
      <c r="H109" s="136"/>
      <c r="I109" s="136"/>
      <c r="J109" s="136"/>
      <c r="K109" s="138"/>
      <c r="L109" s="139"/>
      <c r="M109" s="139"/>
      <c r="N109" s="139"/>
      <c r="O109" s="139"/>
      <c r="P109" s="136"/>
      <c r="Q109" s="140"/>
      <c r="R109" s="140"/>
      <c r="S109" s="136"/>
      <c r="T109" s="136"/>
      <c r="U109" s="136"/>
      <c r="V109" s="136"/>
      <c r="W109" s="136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  <c r="QR109" s="33"/>
      <c r="QS109" s="33"/>
      <c r="QT109" s="33"/>
      <c r="QU109" s="33"/>
      <c r="QV109" s="33"/>
      <c r="QW109" s="33"/>
      <c r="QX109" s="33"/>
      <c r="QY109" s="33"/>
      <c r="QZ109" s="33"/>
      <c r="RA109" s="33"/>
      <c r="RB109" s="33"/>
      <c r="RC109" s="33"/>
      <c r="RD109" s="33"/>
      <c r="RE109" s="33"/>
      <c r="RF109" s="33"/>
      <c r="RG109" s="33"/>
      <c r="RH109" s="33"/>
      <c r="RI109" s="33"/>
      <c r="RJ109" s="33"/>
      <c r="RK109" s="33"/>
      <c r="RL109" s="33"/>
      <c r="RM109" s="33"/>
      <c r="RN109" s="33"/>
      <c r="RO109" s="33"/>
      <c r="RP109" s="33"/>
      <c r="RQ109" s="33"/>
      <c r="RR109" s="33"/>
      <c r="RS109" s="33"/>
      <c r="RT109" s="33"/>
      <c r="RU109" s="33"/>
      <c r="RV109" s="33"/>
      <c r="RW109" s="33"/>
      <c r="RX109" s="33"/>
      <c r="RY109" s="33"/>
      <c r="RZ109" s="33"/>
      <c r="SA109" s="33"/>
      <c r="SB109" s="33"/>
      <c r="SC109" s="33"/>
      <c r="SD109" s="33"/>
      <c r="SE109" s="33"/>
      <c r="SF109" s="33"/>
      <c r="SG109" s="33"/>
      <c r="SH109" s="33"/>
      <c r="SI109" s="33"/>
      <c r="SJ109" s="33"/>
      <c r="SK109" s="33"/>
      <c r="SL109" s="33"/>
      <c r="SM109" s="33"/>
      <c r="SN109" s="33"/>
      <c r="SO109" s="33"/>
      <c r="SP109" s="33"/>
      <c r="SQ109" s="33"/>
      <c r="SR109" s="33"/>
      <c r="SS109" s="33"/>
      <c r="ST109" s="33"/>
      <c r="SU109" s="33"/>
      <c r="SV109" s="33"/>
      <c r="SW109" s="33"/>
      <c r="SX109" s="33"/>
      <c r="SY109" s="33"/>
      <c r="SZ109" s="33"/>
      <c r="TA109" s="33"/>
      <c r="TB109" s="33"/>
      <c r="TC109" s="33"/>
      <c r="TD109" s="33"/>
      <c r="TE109" s="33"/>
      <c r="TF109" s="33"/>
      <c r="TG109" s="33"/>
      <c r="TH109" s="33"/>
      <c r="TI109" s="33"/>
      <c r="TJ109" s="33"/>
      <c r="TK109" s="33"/>
      <c r="TL109" s="33"/>
      <c r="TM109" s="33"/>
      <c r="TN109" s="33"/>
      <c r="TO109" s="33"/>
      <c r="TP109" s="33"/>
      <c r="TQ109" s="33"/>
      <c r="TR109" s="33"/>
      <c r="TS109" s="33"/>
      <c r="TT109" s="33"/>
      <c r="TU109" s="33"/>
      <c r="TV109" s="33"/>
      <c r="TW109" s="33"/>
      <c r="TX109" s="33"/>
      <c r="TY109" s="33"/>
      <c r="TZ109" s="33"/>
      <c r="UA109" s="33"/>
      <c r="UB109" s="33"/>
      <c r="UC109" s="33"/>
      <c r="UD109" s="33"/>
      <c r="UE109" s="33"/>
      <c r="UF109" s="33"/>
      <c r="UG109" s="33"/>
      <c r="UH109" s="33"/>
      <c r="UI109" s="33"/>
      <c r="UJ109" s="33"/>
      <c r="UK109" s="33"/>
      <c r="UL109" s="33"/>
      <c r="UM109" s="33"/>
      <c r="UN109" s="33"/>
      <c r="UO109" s="33"/>
      <c r="UP109" s="33"/>
      <c r="UQ109" s="33"/>
      <c r="UR109" s="33"/>
      <c r="US109" s="33"/>
      <c r="UT109" s="33"/>
      <c r="UU109" s="33"/>
      <c r="UV109" s="33"/>
      <c r="UW109" s="33"/>
      <c r="UX109" s="33"/>
      <c r="UY109" s="33"/>
      <c r="UZ109" s="33"/>
      <c r="VA109" s="33"/>
      <c r="VB109" s="33"/>
      <c r="VC109" s="33"/>
      <c r="VD109" s="33"/>
      <c r="VE109" s="33"/>
      <c r="VF109" s="33"/>
      <c r="VG109" s="33"/>
      <c r="VH109" s="33"/>
      <c r="VI109" s="33"/>
      <c r="VJ109" s="33"/>
      <c r="VK109" s="33"/>
      <c r="VL109" s="33"/>
      <c r="VM109" s="33"/>
      <c r="VN109" s="33"/>
      <c r="VO109" s="33"/>
      <c r="VP109" s="33"/>
      <c r="VQ109" s="33"/>
      <c r="VR109" s="33"/>
      <c r="VS109" s="33"/>
      <c r="VT109" s="33"/>
      <c r="VU109" s="33"/>
      <c r="VV109" s="33"/>
      <c r="VW109" s="33"/>
      <c r="VX109" s="33"/>
      <c r="VY109" s="33"/>
      <c r="VZ109" s="33"/>
      <c r="WA109" s="33"/>
      <c r="WB109" s="33"/>
      <c r="WC109" s="33"/>
      <c r="WD109" s="33"/>
      <c r="WE109" s="33"/>
      <c r="WF109" s="33"/>
      <c r="WG109" s="33"/>
      <c r="WH109" s="33"/>
      <c r="WI109" s="33"/>
      <c r="WJ109" s="33"/>
      <c r="WK109" s="33"/>
      <c r="WL109" s="33"/>
      <c r="WM109" s="33"/>
      <c r="WN109" s="33"/>
      <c r="WO109" s="33"/>
      <c r="WP109" s="33"/>
      <c r="WQ109" s="33"/>
      <c r="WR109" s="33"/>
      <c r="WS109" s="33"/>
      <c r="WT109" s="33"/>
      <c r="WU109" s="33"/>
      <c r="WV109" s="33"/>
      <c r="WW109" s="33"/>
      <c r="WX109" s="33"/>
      <c r="WY109" s="33"/>
      <c r="WZ109" s="33"/>
      <c r="XA109" s="33"/>
      <c r="XB109" s="33"/>
      <c r="XC109" s="33"/>
      <c r="XD109" s="33"/>
      <c r="XE109" s="33"/>
      <c r="XF109" s="33"/>
      <c r="XG109" s="33"/>
      <c r="XH109" s="33"/>
      <c r="XI109" s="33"/>
      <c r="XJ109" s="33"/>
      <c r="XK109" s="33"/>
      <c r="XL109" s="33"/>
      <c r="XM109" s="33"/>
      <c r="XN109" s="33"/>
      <c r="XO109" s="33"/>
      <c r="XP109" s="33"/>
      <c r="XQ109" s="33"/>
      <c r="XR109" s="33"/>
      <c r="XS109" s="33"/>
      <c r="XT109" s="33"/>
      <c r="XU109" s="33"/>
      <c r="XV109" s="33"/>
      <c r="XW109" s="33"/>
      <c r="XX109" s="33"/>
      <c r="XY109" s="33"/>
      <c r="XZ109" s="33"/>
      <c r="YA109" s="33"/>
      <c r="YB109" s="33"/>
      <c r="YC109" s="33"/>
      <c r="YD109" s="33"/>
      <c r="YE109" s="33"/>
      <c r="YF109" s="33"/>
      <c r="YG109" s="33"/>
      <c r="YH109" s="33"/>
      <c r="YI109" s="33"/>
      <c r="YJ109" s="33"/>
      <c r="YK109" s="33"/>
      <c r="YL109" s="33"/>
      <c r="YM109" s="33"/>
      <c r="YN109" s="33"/>
      <c r="YO109" s="33"/>
      <c r="YP109" s="33"/>
      <c r="YQ109" s="33"/>
      <c r="YR109" s="33"/>
      <c r="YS109" s="33"/>
      <c r="YT109" s="33"/>
      <c r="YU109" s="33"/>
      <c r="YV109" s="33"/>
      <c r="YW109" s="33"/>
      <c r="YX109" s="33"/>
      <c r="YY109" s="33"/>
      <c r="YZ109" s="33"/>
      <c r="ZA109" s="33"/>
      <c r="ZB109" s="33"/>
      <c r="ZC109" s="33"/>
      <c r="ZD109" s="33"/>
      <c r="ZE109" s="33"/>
      <c r="ZF109" s="33"/>
      <c r="ZG109" s="33"/>
      <c r="ZH109" s="33"/>
      <c r="ZI109" s="33"/>
      <c r="ZJ109" s="33"/>
      <c r="ZK109" s="33"/>
      <c r="ZL109" s="33"/>
      <c r="ZM109" s="33"/>
      <c r="ZN109" s="33"/>
      <c r="ZO109" s="33"/>
      <c r="ZP109" s="33"/>
      <c r="ZQ109" s="33"/>
      <c r="ZR109" s="33"/>
      <c r="ZS109" s="33"/>
      <c r="ZT109" s="33"/>
      <c r="ZU109" s="33"/>
      <c r="ZV109" s="33"/>
      <c r="ZW109" s="33"/>
      <c r="ZX109" s="33"/>
      <c r="ZY109" s="33"/>
      <c r="ZZ109" s="33"/>
      <c r="AAA109" s="33"/>
      <c r="AAB109" s="33"/>
      <c r="AAC109" s="33"/>
      <c r="AAD109" s="33"/>
      <c r="AAE109" s="33"/>
      <c r="AAF109" s="33"/>
      <c r="AAG109" s="33"/>
      <c r="AAH109" s="33"/>
      <c r="AAI109" s="33"/>
      <c r="AAJ109" s="33"/>
      <c r="AAK109" s="33"/>
      <c r="AAL109" s="33"/>
      <c r="AAM109" s="33"/>
      <c r="AAN109" s="33"/>
      <c r="AAO109" s="33"/>
      <c r="AAP109" s="33"/>
      <c r="AAQ109" s="33"/>
      <c r="AAR109" s="33"/>
      <c r="AAS109" s="33"/>
      <c r="AAT109" s="33"/>
      <c r="AAU109" s="33"/>
      <c r="AAV109" s="33"/>
      <c r="AAW109" s="33"/>
      <c r="AAX109" s="33"/>
      <c r="AAY109" s="33"/>
      <c r="AAZ109" s="33"/>
      <c r="ABA109" s="33"/>
      <c r="ABB109" s="33"/>
      <c r="ABC109" s="33"/>
      <c r="ABD109" s="33"/>
      <c r="ABE109" s="33"/>
      <c r="ABF109" s="33"/>
      <c r="ABG109" s="33"/>
      <c r="ABH109" s="33"/>
      <c r="ABI109" s="33"/>
      <c r="ABJ109" s="33"/>
      <c r="ABK109" s="33"/>
      <c r="ABL109" s="33"/>
      <c r="ABM109" s="33"/>
      <c r="ABN109" s="33"/>
      <c r="ABO109" s="33"/>
      <c r="ABP109" s="33"/>
      <c r="ABQ109" s="33"/>
      <c r="ABR109" s="33"/>
      <c r="ABS109" s="33"/>
      <c r="ABT109" s="33"/>
      <c r="ABU109" s="33"/>
      <c r="ABV109" s="33"/>
      <c r="ABW109" s="33"/>
      <c r="ABX109" s="33"/>
      <c r="ABY109" s="33"/>
      <c r="ABZ109" s="33"/>
      <c r="ACA109" s="33"/>
      <c r="ACB109" s="33"/>
      <c r="ACC109" s="33"/>
      <c r="ACD109" s="33"/>
      <c r="ACE109" s="33"/>
      <c r="ACF109" s="33"/>
      <c r="ACG109" s="33"/>
      <c r="ACH109" s="33"/>
      <c r="ACI109" s="33"/>
      <c r="ACJ109" s="33"/>
      <c r="ACK109" s="33"/>
      <c r="ACL109" s="33"/>
      <c r="ACM109" s="33"/>
      <c r="ACN109" s="33"/>
      <c r="ACO109" s="33"/>
      <c r="ACP109" s="33"/>
      <c r="ACQ109" s="33"/>
      <c r="ACR109" s="33"/>
      <c r="ACS109" s="33"/>
      <c r="ACT109" s="33"/>
      <c r="ACU109" s="33"/>
      <c r="ACV109" s="33"/>
      <c r="ACW109" s="33"/>
      <c r="ACX109" s="33"/>
      <c r="ACY109" s="33"/>
      <c r="ACZ109" s="33"/>
      <c r="ADA109" s="33"/>
      <c r="ADB109" s="33"/>
      <c r="ADC109" s="33"/>
      <c r="ADD109" s="33"/>
      <c r="ADE109" s="33"/>
      <c r="ADF109" s="33"/>
      <c r="ADG109" s="33"/>
      <c r="ADH109" s="33"/>
      <c r="ADI109" s="33"/>
      <c r="ADJ109" s="33"/>
      <c r="ADK109" s="33"/>
      <c r="ADL109" s="33"/>
      <c r="ADM109" s="33"/>
      <c r="ADN109" s="33"/>
      <c r="ADO109" s="33"/>
      <c r="ADP109" s="33"/>
      <c r="ADQ109" s="33"/>
      <c r="ADR109" s="33"/>
      <c r="ADS109" s="33"/>
      <c r="ADT109" s="33"/>
      <c r="ADU109" s="33"/>
      <c r="ADV109" s="33"/>
      <c r="ADW109" s="33"/>
      <c r="ADX109" s="33"/>
      <c r="ADY109" s="33"/>
      <c r="ADZ109" s="33"/>
      <c r="AEA109" s="33"/>
      <c r="AEB109" s="33"/>
      <c r="AEC109" s="33"/>
      <c r="AED109" s="33"/>
      <c r="AEE109" s="33"/>
      <c r="AEF109" s="33"/>
      <c r="AEG109" s="33"/>
      <c r="AEH109" s="33"/>
      <c r="AEI109" s="33"/>
      <c r="AEJ109" s="33"/>
      <c r="AEK109" s="33"/>
      <c r="AEL109" s="33"/>
      <c r="AEM109" s="33"/>
      <c r="AEN109" s="33"/>
      <c r="AEO109" s="33"/>
      <c r="AEP109" s="33"/>
      <c r="AEQ109" s="33"/>
      <c r="AER109" s="33"/>
      <c r="AES109" s="33"/>
      <c r="AET109" s="33"/>
      <c r="AEU109" s="33"/>
      <c r="AEV109" s="33"/>
      <c r="AEW109" s="33"/>
      <c r="AEX109" s="33"/>
      <c r="AEY109" s="33"/>
      <c r="AEZ109" s="33"/>
      <c r="AFA109" s="33"/>
      <c r="AFB109" s="33"/>
      <c r="AFC109" s="33"/>
      <c r="AFD109" s="33"/>
      <c r="AFE109" s="33"/>
      <c r="AFF109" s="33"/>
      <c r="AFG109" s="33"/>
      <c r="AFH109" s="33"/>
      <c r="AFI109" s="33"/>
      <c r="AFJ109" s="33"/>
      <c r="AFK109" s="33"/>
      <c r="AFL109" s="33"/>
      <c r="AFM109" s="33"/>
      <c r="AFN109" s="33"/>
      <c r="AFO109" s="33"/>
      <c r="AFP109" s="33"/>
      <c r="AFQ109" s="33"/>
      <c r="AFR109" s="33"/>
      <c r="AFS109" s="33"/>
      <c r="AFT109" s="33"/>
      <c r="AFU109" s="33"/>
      <c r="AFV109" s="33"/>
      <c r="AFW109" s="33"/>
      <c r="AFX109" s="33"/>
      <c r="AFY109" s="33"/>
      <c r="AFZ109" s="33"/>
      <c r="AGA109" s="33"/>
      <c r="AGB109" s="33"/>
      <c r="AGC109" s="33"/>
      <c r="AGD109" s="33"/>
      <c r="AGE109" s="33"/>
      <c r="AGF109" s="33"/>
      <c r="AGG109" s="33"/>
      <c r="AGH109" s="33"/>
      <c r="AGI109" s="33"/>
      <c r="AGJ109" s="33"/>
      <c r="AGK109" s="33"/>
      <c r="AGL109" s="33"/>
      <c r="AGM109" s="33"/>
      <c r="AGN109" s="33"/>
      <c r="AGO109" s="33"/>
      <c r="AGP109" s="33"/>
      <c r="AGQ109" s="33"/>
      <c r="AGR109" s="33"/>
      <c r="AGS109" s="33"/>
      <c r="AGT109" s="33"/>
      <c r="AGU109" s="33"/>
      <c r="AGV109" s="33"/>
      <c r="AGW109" s="33"/>
      <c r="AGX109" s="33"/>
      <c r="AGY109" s="33"/>
      <c r="AGZ109" s="33"/>
      <c r="AHA109" s="33"/>
      <c r="AHB109" s="33"/>
      <c r="AHC109" s="33"/>
      <c r="AHD109" s="33"/>
      <c r="AHE109" s="33"/>
      <c r="AHF109" s="33"/>
      <c r="AHG109" s="33"/>
      <c r="AHH109" s="33"/>
      <c r="AHI109" s="33"/>
      <c r="AHJ109" s="33"/>
      <c r="AHK109" s="33"/>
      <c r="AHL109" s="33"/>
      <c r="AHM109" s="33"/>
      <c r="AHN109" s="33"/>
      <c r="AHO109" s="33"/>
      <c r="AHP109" s="33"/>
      <c r="AHQ109" s="33"/>
      <c r="AHR109" s="33"/>
      <c r="AHS109" s="33"/>
      <c r="AHT109" s="33"/>
      <c r="AHU109" s="33"/>
      <c r="AHV109" s="33"/>
      <c r="AHW109" s="33"/>
      <c r="AHX109" s="33"/>
      <c r="AHY109" s="33"/>
      <c r="AHZ109" s="33"/>
      <c r="AIA109" s="33"/>
      <c r="AIB109" s="33"/>
      <c r="AIC109" s="33"/>
      <c r="AID109" s="33"/>
      <c r="AIE109" s="33"/>
      <c r="AIF109" s="33"/>
      <c r="AIG109" s="33"/>
      <c r="AIH109" s="33"/>
      <c r="AII109" s="33"/>
      <c r="AIJ109" s="33"/>
      <c r="AIK109" s="33"/>
      <c r="AIL109" s="33"/>
      <c r="AIM109" s="33"/>
      <c r="AIN109" s="33"/>
      <c r="AIO109" s="33"/>
      <c r="AIP109" s="33"/>
      <c r="AIQ109" s="33"/>
      <c r="AIR109" s="33"/>
      <c r="AIS109" s="33"/>
      <c r="AIT109" s="33"/>
      <c r="AIU109" s="33"/>
      <c r="AIV109" s="33"/>
      <c r="AIW109" s="33"/>
      <c r="AIX109" s="33"/>
      <c r="AIY109" s="33"/>
      <c r="AIZ109" s="33"/>
      <c r="AJA109" s="33"/>
      <c r="AJB109" s="33"/>
      <c r="AJC109" s="33"/>
      <c r="AJD109" s="33"/>
      <c r="AJE109" s="33"/>
      <c r="AJF109" s="33"/>
      <c r="AJG109" s="33"/>
      <c r="AJH109" s="33"/>
      <c r="AJI109" s="33"/>
      <c r="AJJ109" s="33"/>
      <c r="AJK109" s="33"/>
      <c r="AJL109" s="33"/>
      <c r="AJM109" s="33"/>
      <c r="AJN109" s="33"/>
      <c r="AJO109" s="33"/>
      <c r="AJP109" s="33"/>
      <c r="AJQ109" s="33"/>
      <c r="AJR109" s="33"/>
      <c r="AJS109" s="33"/>
      <c r="AJT109" s="33"/>
      <c r="AJU109" s="33"/>
      <c r="AJV109" s="33"/>
      <c r="AJW109" s="33"/>
      <c r="AJX109" s="33"/>
      <c r="AJY109" s="33"/>
      <c r="AJZ109" s="33"/>
      <c r="AKA109" s="33"/>
      <c r="AKB109" s="33"/>
      <c r="AKC109" s="33"/>
      <c r="AKD109" s="33"/>
      <c r="AKE109" s="33"/>
      <c r="AKF109" s="33"/>
      <c r="AKG109" s="33"/>
      <c r="AKH109" s="33"/>
      <c r="AKI109" s="33"/>
      <c r="AKJ109" s="33"/>
      <c r="AKK109" s="33"/>
      <c r="AKL109" s="33"/>
      <c r="AKM109" s="33"/>
      <c r="AKN109" s="33"/>
      <c r="AKO109" s="33"/>
      <c r="AKP109" s="33"/>
      <c r="AKQ109" s="33"/>
      <c r="AKR109" s="33"/>
      <c r="AKS109" s="33"/>
      <c r="AKT109" s="33"/>
      <c r="AKU109" s="33"/>
      <c r="AKV109" s="33"/>
      <c r="AKW109" s="33"/>
      <c r="AKX109" s="33"/>
      <c r="AKY109" s="33"/>
      <c r="AKZ109" s="33"/>
      <c r="ALA109" s="33"/>
      <c r="ALB109" s="33"/>
      <c r="ALC109" s="33"/>
      <c r="ALD109" s="33"/>
      <c r="ALE109" s="33"/>
      <c r="ALF109" s="33"/>
      <c r="ALG109" s="33"/>
      <c r="ALH109" s="33"/>
      <c r="ALI109" s="33"/>
      <c r="ALJ109" s="33"/>
      <c r="ALK109" s="33"/>
      <c r="ALL109" s="33"/>
      <c r="ALM109" s="33"/>
      <c r="ALN109" s="33"/>
      <c r="ALO109" s="33"/>
      <c r="ALP109" s="33"/>
      <c r="ALQ109" s="33"/>
      <c r="ALR109" s="33"/>
      <c r="ALS109" s="33"/>
      <c r="ALT109" s="33"/>
      <c r="ALU109" s="33"/>
      <c r="ALV109" s="33"/>
      <c r="ALW109" s="33"/>
      <c r="ALX109" s="33"/>
      <c r="ALY109" s="33"/>
      <c r="ALZ109" s="33"/>
      <c r="AMA109" s="33"/>
      <c r="AMB109" s="33"/>
      <c r="AMC109" s="33"/>
      <c r="AMD109" s="33"/>
      <c r="AME109" s="33"/>
      <c r="AMF109" s="33"/>
      <c r="AMG109" s="33"/>
      <c r="AMH109" s="33"/>
      <c r="AMI109" s="33"/>
      <c r="AMJ109" s="33"/>
    </row>
    <row r="110" spans="1:1024" ht="15.75" customHeight="1">
      <c r="A110" s="136"/>
      <c r="B110" s="137"/>
      <c r="C110" s="137"/>
      <c r="D110" s="137"/>
      <c r="E110" s="137"/>
      <c r="F110" s="137"/>
      <c r="G110" s="137"/>
      <c r="H110" s="136"/>
      <c r="I110" s="136"/>
      <c r="J110" s="136"/>
      <c r="K110" s="138"/>
      <c r="L110" s="139"/>
      <c r="M110" s="139"/>
      <c r="N110" s="139"/>
      <c r="O110" s="139"/>
      <c r="P110" s="136"/>
      <c r="Q110" s="140"/>
      <c r="R110" s="140"/>
      <c r="S110" s="136"/>
      <c r="T110" s="136"/>
      <c r="U110" s="136"/>
      <c r="V110" s="136"/>
      <c r="W110" s="136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  <c r="QR110" s="33"/>
      <c r="QS110" s="33"/>
      <c r="QT110" s="33"/>
      <c r="QU110" s="33"/>
      <c r="QV110" s="33"/>
      <c r="QW110" s="33"/>
      <c r="QX110" s="33"/>
      <c r="QY110" s="33"/>
      <c r="QZ110" s="33"/>
      <c r="RA110" s="33"/>
      <c r="RB110" s="33"/>
      <c r="RC110" s="33"/>
      <c r="RD110" s="33"/>
      <c r="RE110" s="33"/>
      <c r="RF110" s="33"/>
      <c r="RG110" s="33"/>
      <c r="RH110" s="33"/>
      <c r="RI110" s="33"/>
      <c r="RJ110" s="33"/>
      <c r="RK110" s="33"/>
      <c r="RL110" s="33"/>
      <c r="RM110" s="33"/>
      <c r="RN110" s="33"/>
      <c r="RO110" s="33"/>
      <c r="RP110" s="33"/>
      <c r="RQ110" s="33"/>
      <c r="RR110" s="33"/>
      <c r="RS110" s="33"/>
      <c r="RT110" s="33"/>
      <c r="RU110" s="33"/>
      <c r="RV110" s="33"/>
      <c r="RW110" s="33"/>
      <c r="RX110" s="33"/>
      <c r="RY110" s="33"/>
      <c r="RZ110" s="33"/>
      <c r="SA110" s="33"/>
      <c r="SB110" s="33"/>
      <c r="SC110" s="33"/>
      <c r="SD110" s="33"/>
      <c r="SE110" s="33"/>
      <c r="SF110" s="33"/>
      <c r="SG110" s="33"/>
      <c r="SH110" s="33"/>
      <c r="SI110" s="33"/>
      <c r="SJ110" s="33"/>
      <c r="SK110" s="33"/>
      <c r="SL110" s="33"/>
      <c r="SM110" s="33"/>
      <c r="SN110" s="33"/>
      <c r="SO110" s="33"/>
      <c r="SP110" s="33"/>
      <c r="SQ110" s="33"/>
      <c r="SR110" s="33"/>
      <c r="SS110" s="33"/>
      <c r="ST110" s="33"/>
      <c r="SU110" s="33"/>
      <c r="SV110" s="33"/>
      <c r="SW110" s="33"/>
      <c r="SX110" s="33"/>
      <c r="SY110" s="33"/>
      <c r="SZ110" s="33"/>
      <c r="TA110" s="33"/>
      <c r="TB110" s="33"/>
      <c r="TC110" s="33"/>
      <c r="TD110" s="33"/>
      <c r="TE110" s="33"/>
      <c r="TF110" s="33"/>
      <c r="TG110" s="33"/>
      <c r="TH110" s="33"/>
      <c r="TI110" s="33"/>
      <c r="TJ110" s="33"/>
      <c r="TK110" s="33"/>
      <c r="TL110" s="33"/>
      <c r="TM110" s="33"/>
      <c r="TN110" s="33"/>
      <c r="TO110" s="33"/>
      <c r="TP110" s="33"/>
      <c r="TQ110" s="33"/>
      <c r="TR110" s="33"/>
      <c r="TS110" s="33"/>
      <c r="TT110" s="33"/>
      <c r="TU110" s="33"/>
      <c r="TV110" s="33"/>
      <c r="TW110" s="33"/>
      <c r="TX110" s="33"/>
      <c r="TY110" s="33"/>
      <c r="TZ110" s="33"/>
      <c r="UA110" s="33"/>
      <c r="UB110" s="33"/>
      <c r="UC110" s="33"/>
      <c r="UD110" s="33"/>
      <c r="UE110" s="33"/>
      <c r="UF110" s="33"/>
      <c r="UG110" s="33"/>
      <c r="UH110" s="33"/>
      <c r="UI110" s="33"/>
      <c r="UJ110" s="33"/>
      <c r="UK110" s="33"/>
      <c r="UL110" s="33"/>
      <c r="UM110" s="33"/>
      <c r="UN110" s="33"/>
      <c r="UO110" s="33"/>
      <c r="UP110" s="33"/>
      <c r="UQ110" s="33"/>
      <c r="UR110" s="33"/>
      <c r="US110" s="33"/>
      <c r="UT110" s="33"/>
      <c r="UU110" s="33"/>
      <c r="UV110" s="33"/>
      <c r="UW110" s="33"/>
      <c r="UX110" s="33"/>
      <c r="UY110" s="33"/>
      <c r="UZ110" s="33"/>
      <c r="VA110" s="33"/>
      <c r="VB110" s="33"/>
      <c r="VC110" s="33"/>
      <c r="VD110" s="33"/>
      <c r="VE110" s="33"/>
      <c r="VF110" s="33"/>
      <c r="VG110" s="33"/>
      <c r="VH110" s="33"/>
      <c r="VI110" s="33"/>
      <c r="VJ110" s="33"/>
      <c r="VK110" s="33"/>
      <c r="VL110" s="33"/>
      <c r="VM110" s="33"/>
      <c r="VN110" s="33"/>
      <c r="VO110" s="33"/>
      <c r="VP110" s="33"/>
      <c r="VQ110" s="33"/>
      <c r="VR110" s="33"/>
      <c r="VS110" s="33"/>
      <c r="VT110" s="33"/>
      <c r="VU110" s="33"/>
      <c r="VV110" s="33"/>
      <c r="VW110" s="33"/>
      <c r="VX110" s="33"/>
      <c r="VY110" s="33"/>
      <c r="VZ110" s="33"/>
      <c r="WA110" s="33"/>
      <c r="WB110" s="33"/>
      <c r="WC110" s="33"/>
      <c r="WD110" s="33"/>
      <c r="WE110" s="33"/>
      <c r="WF110" s="33"/>
      <c r="WG110" s="33"/>
      <c r="WH110" s="33"/>
      <c r="WI110" s="33"/>
      <c r="WJ110" s="33"/>
      <c r="WK110" s="33"/>
      <c r="WL110" s="33"/>
      <c r="WM110" s="33"/>
      <c r="WN110" s="33"/>
      <c r="WO110" s="33"/>
      <c r="WP110" s="33"/>
      <c r="WQ110" s="33"/>
      <c r="WR110" s="33"/>
      <c r="WS110" s="33"/>
      <c r="WT110" s="33"/>
      <c r="WU110" s="33"/>
      <c r="WV110" s="33"/>
      <c r="WW110" s="33"/>
      <c r="WX110" s="33"/>
      <c r="WY110" s="33"/>
      <c r="WZ110" s="33"/>
      <c r="XA110" s="33"/>
      <c r="XB110" s="33"/>
      <c r="XC110" s="33"/>
      <c r="XD110" s="33"/>
      <c r="XE110" s="33"/>
      <c r="XF110" s="33"/>
      <c r="XG110" s="33"/>
      <c r="XH110" s="33"/>
      <c r="XI110" s="33"/>
      <c r="XJ110" s="33"/>
      <c r="XK110" s="33"/>
      <c r="XL110" s="33"/>
      <c r="XM110" s="33"/>
      <c r="XN110" s="33"/>
      <c r="XO110" s="33"/>
      <c r="XP110" s="33"/>
      <c r="XQ110" s="33"/>
      <c r="XR110" s="33"/>
      <c r="XS110" s="33"/>
      <c r="XT110" s="33"/>
      <c r="XU110" s="33"/>
      <c r="XV110" s="33"/>
      <c r="XW110" s="33"/>
      <c r="XX110" s="33"/>
      <c r="XY110" s="33"/>
      <c r="XZ110" s="33"/>
      <c r="YA110" s="33"/>
      <c r="YB110" s="33"/>
      <c r="YC110" s="33"/>
      <c r="YD110" s="33"/>
      <c r="YE110" s="33"/>
      <c r="YF110" s="33"/>
      <c r="YG110" s="33"/>
      <c r="YH110" s="33"/>
      <c r="YI110" s="33"/>
      <c r="YJ110" s="33"/>
      <c r="YK110" s="33"/>
      <c r="YL110" s="33"/>
      <c r="YM110" s="33"/>
      <c r="YN110" s="33"/>
      <c r="YO110" s="33"/>
      <c r="YP110" s="33"/>
      <c r="YQ110" s="33"/>
      <c r="YR110" s="33"/>
      <c r="YS110" s="33"/>
      <c r="YT110" s="33"/>
      <c r="YU110" s="33"/>
      <c r="YV110" s="33"/>
      <c r="YW110" s="33"/>
      <c r="YX110" s="33"/>
      <c r="YY110" s="33"/>
      <c r="YZ110" s="33"/>
      <c r="ZA110" s="33"/>
      <c r="ZB110" s="33"/>
      <c r="ZC110" s="33"/>
      <c r="ZD110" s="33"/>
      <c r="ZE110" s="33"/>
      <c r="ZF110" s="33"/>
      <c r="ZG110" s="33"/>
      <c r="ZH110" s="33"/>
      <c r="ZI110" s="33"/>
      <c r="ZJ110" s="33"/>
      <c r="ZK110" s="33"/>
      <c r="ZL110" s="33"/>
      <c r="ZM110" s="33"/>
      <c r="ZN110" s="33"/>
      <c r="ZO110" s="33"/>
      <c r="ZP110" s="33"/>
      <c r="ZQ110" s="33"/>
      <c r="ZR110" s="33"/>
      <c r="ZS110" s="33"/>
      <c r="ZT110" s="33"/>
      <c r="ZU110" s="33"/>
      <c r="ZV110" s="33"/>
      <c r="ZW110" s="33"/>
      <c r="ZX110" s="33"/>
      <c r="ZY110" s="33"/>
      <c r="ZZ110" s="33"/>
      <c r="AAA110" s="33"/>
      <c r="AAB110" s="33"/>
      <c r="AAC110" s="33"/>
      <c r="AAD110" s="33"/>
      <c r="AAE110" s="33"/>
      <c r="AAF110" s="33"/>
      <c r="AAG110" s="33"/>
      <c r="AAH110" s="33"/>
      <c r="AAI110" s="33"/>
      <c r="AAJ110" s="33"/>
      <c r="AAK110" s="33"/>
      <c r="AAL110" s="33"/>
      <c r="AAM110" s="33"/>
      <c r="AAN110" s="33"/>
      <c r="AAO110" s="33"/>
      <c r="AAP110" s="33"/>
      <c r="AAQ110" s="33"/>
      <c r="AAR110" s="33"/>
      <c r="AAS110" s="33"/>
      <c r="AAT110" s="33"/>
      <c r="AAU110" s="33"/>
      <c r="AAV110" s="33"/>
      <c r="AAW110" s="33"/>
      <c r="AAX110" s="33"/>
      <c r="AAY110" s="33"/>
      <c r="AAZ110" s="33"/>
      <c r="ABA110" s="33"/>
      <c r="ABB110" s="33"/>
      <c r="ABC110" s="33"/>
      <c r="ABD110" s="33"/>
      <c r="ABE110" s="33"/>
      <c r="ABF110" s="33"/>
      <c r="ABG110" s="33"/>
      <c r="ABH110" s="33"/>
      <c r="ABI110" s="33"/>
      <c r="ABJ110" s="33"/>
      <c r="ABK110" s="33"/>
      <c r="ABL110" s="33"/>
      <c r="ABM110" s="33"/>
      <c r="ABN110" s="33"/>
      <c r="ABO110" s="33"/>
      <c r="ABP110" s="33"/>
      <c r="ABQ110" s="33"/>
      <c r="ABR110" s="33"/>
      <c r="ABS110" s="33"/>
      <c r="ABT110" s="33"/>
      <c r="ABU110" s="33"/>
      <c r="ABV110" s="33"/>
      <c r="ABW110" s="33"/>
      <c r="ABX110" s="33"/>
      <c r="ABY110" s="33"/>
      <c r="ABZ110" s="33"/>
      <c r="ACA110" s="33"/>
      <c r="ACB110" s="33"/>
      <c r="ACC110" s="33"/>
      <c r="ACD110" s="33"/>
      <c r="ACE110" s="33"/>
      <c r="ACF110" s="33"/>
      <c r="ACG110" s="33"/>
      <c r="ACH110" s="33"/>
      <c r="ACI110" s="33"/>
      <c r="ACJ110" s="33"/>
      <c r="ACK110" s="33"/>
      <c r="ACL110" s="33"/>
      <c r="ACM110" s="33"/>
      <c r="ACN110" s="33"/>
      <c r="ACO110" s="33"/>
      <c r="ACP110" s="33"/>
      <c r="ACQ110" s="33"/>
      <c r="ACR110" s="33"/>
      <c r="ACS110" s="33"/>
      <c r="ACT110" s="33"/>
      <c r="ACU110" s="33"/>
      <c r="ACV110" s="33"/>
      <c r="ACW110" s="33"/>
      <c r="ACX110" s="33"/>
      <c r="ACY110" s="33"/>
      <c r="ACZ110" s="33"/>
      <c r="ADA110" s="33"/>
      <c r="ADB110" s="33"/>
      <c r="ADC110" s="33"/>
      <c r="ADD110" s="33"/>
      <c r="ADE110" s="33"/>
      <c r="ADF110" s="33"/>
      <c r="ADG110" s="33"/>
      <c r="ADH110" s="33"/>
      <c r="ADI110" s="33"/>
      <c r="ADJ110" s="33"/>
      <c r="ADK110" s="33"/>
      <c r="ADL110" s="33"/>
      <c r="ADM110" s="33"/>
      <c r="ADN110" s="33"/>
      <c r="ADO110" s="33"/>
      <c r="ADP110" s="33"/>
      <c r="ADQ110" s="33"/>
      <c r="ADR110" s="33"/>
      <c r="ADS110" s="33"/>
      <c r="ADT110" s="33"/>
      <c r="ADU110" s="33"/>
      <c r="ADV110" s="33"/>
      <c r="ADW110" s="33"/>
      <c r="ADX110" s="33"/>
      <c r="ADY110" s="33"/>
      <c r="ADZ110" s="33"/>
      <c r="AEA110" s="33"/>
      <c r="AEB110" s="33"/>
      <c r="AEC110" s="33"/>
      <c r="AED110" s="33"/>
      <c r="AEE110" s="33"/>
      <c r="AEF110" s="33"/>
      <c r="AEG110" s="33"/>
      <c r="AEH110" s="33"/>
      <c r="AEI110" s="33"/>
      <c r="AEJ110" s="33"/>
      <c r="AEK110" s="33"/>
      <c r="AEL110" s="33"/>
      <c r="AEM110" s="33"/>
      <c r="AEN110" s="33"/>
      <c r="AEO110" s="33"/>
      <c r="AEP110" s="33"/>
      <c r="AEQ110" s="33"/>
      <c r="AER110" s="33"/>
      <c r="AES110" s="33"/>
      <c r="AET110" s="33"/>
      <c r="AEU110" s="33"/>
      <c r="AEV110" s="33"/>
      <c r="AEW110" s="33"/>
      <c r="AEX110" s="33"/>
      <c r="AEY110" s="33"/>
      <c r="AEZ110" s="33"/>
      <c r="AFA110" s="33"/>
      <c r="AFB110" s="33"/>
      <c r="AFC110" s="33"/>
      <c r="AFD110" s="33"/>
      <c r="AFE110" s="33"/>
      <c r="AFF110" s="33"/>
      <c r="AFG110" s="33"/>
      <c r="AFH110" s="33"/>
      <c r="AFI110" s="33"/>
      <c r="AFJ110" s="33"/>
      <c r="AFK110" s="33"/>
      <c r="AFL110" s="33"/>
      <c r="AFM110" s="33"/>
      <c r="AFN110" s="33"/>
      <c r="AFO110" s="33"/>
      <c r="AFP110" s="33"/>
      <c r="AFQ110" s="33"/>
      <c r="AFR110" s="33"/>
      <c r="AFS110" s="33"/>
      <c r="AFT110" s="33"/>
      <c r="AFU110" s="33"/>
      <c r="AFV110" s="33"/>
      <c r="AFW110" s="33"/>
      <c r="AFX110" s="33"/>
      <c r="AFY110" s="33"/>
      <c r="AFZ110" s="33"/>
      <c r="AGA110" s="33"/>
      <c r="AGB110" s="33"/>
      <c r="AGC110" s="33"/>
      <c r="AGD110" s="33"/>
      <c r="AGE110" s="33"/>
      <c r="AGF110" s="33"/>
      <c r="AGG110" s="33"/>
      <c r="AGH110" s="33"/>
      <c r="AGI110" s="33"/>
      <c r="AGJ110" s="33"/>
      <c r="AGK110" s="33"/>
      <c r="AGL110" s="33"/>
      <c r="AGM110" s="33"/>
      <c r="AGN110" s="33"/>
      <c r="AGO110" s="33"/>
      <c r="AGP110" s="33"/>
      <c r="AGQ110" s="33"/>
      <c r="AGR110" s="33"/>
      <c r="AGS110" s="33"/>
      <c r="AGT110" s="33"/>
      <c r="AGU110" s="33"/>
      <c r="AGV110" s="33"/>
      <c r="AGW110" s="33"/>
      <c r="AGX110" s="33"/>
      <c r="AGY110" s="33"/>
      <c r="AGZ110" s="33"/>
      <c r="AHA110" s="33"/>
      <c r="AHB110" s="33"/>
      <c r="AHC110" s="33"/>
      <c r="AHD110" s="33"/>
      <c r="AHE110" s="33"/>
      <c r="AHF110" s="33"/>
      <c r="AHG110" s="33"/>
      <c r="AHH110" s="33"/>
      <c r="AHI110" s="33"/>
      <c r="AHJ110" s="33"/>
      <c r="AHK110" s="33"/>
      <c r="AHL110" s="33"/>
      <c r="AHM110" s="33"/>
      <c r="AHN110" s="33"/>
      <c r="AHO110" s="33"/>
      <c r="AHP110" s="33"/>
      <c r="AHQ110" s="33"/>
      <c r="AHR110" s="33"/>
      <c r="AHS110" s="33"/>
      <c r="AHT110" s="33"/>
      <c r="AHU110" s="33"/>
      <c r="AHV110" s="33"/>
      <c r="AHW110" s="33"/>
      <c r="AHX110" s="33"/>
      <c r="AHY110" s="33"/>
      <c r="AHZ110" s="33"/>
      <c r="AIA110" s="33"/>
      <c r="AIB110" s="33"/>
      <c r="AIC110" s="33"/>
      <c r="AID110" s="33"/>
      <c r="AIE110" s="33"/>
      <c r="AIF110" s="33"/>
      <c r="AIG110" s="33"/>
      <c r="AIH110" s="33"/>
      <c r="AII110" s="33"/>
      <c r="AIJ110" s="33"/>
      <c r="AIK110" s="33"/>
      <c r="AIL110" s="33"/>
      <c r="AIM110" s="33"/>
      <c r="AIN110" s="33"/>
      <c r="AIO110" s="33"/>
      <c r="AIP110" s="33"/>
      <c r="AIQ110" s="33"/>
      <c r="AIR110" s="33"/>
      <c r="AIS110" s="33"/>
      <c r="AIT110" s="33"/>
      <c r="AIU110" s="33"/>
      <c r="AIV110" s="33"/>
      <c r="AIW110" s="33"/>
      <c r="AIX110" s="33"/>
      <c r="AIY110" s="33"/>
      <c r="AIZ110" s="33"/>
      <c r="AJA110" s="33"/>
      <c r="AJB110" s="33"/>
      <c r="AJC110" s="33"/>
      <c r="AJD110" s="33"/>
      <c r="AJE110" s="33"/>
      <c r="AJF110" s="33"/>
      <c r="AJG110" s="33"/>
      <c r="AJH110" s="33"/>
      <c r="AJI110" s="33"/>
      <c r="AJJ110" s="33"/>
      <c r="AJK110" s="33"/>
      <c r="AJL110" s="33"/>
      <c r="AJM110" s="33"/>
      <c r="AJN110" s="33"/>
      <c r="AJO110" s="33"/>
      <c r="AJP110" s="33"/>
      <c r="AJQ110" s="33"/>
      <c r="AJR110" s="33"/>
      <c r="AJS110" s="33"/>
      <c r="AJT110" s="33"/>
      <c r="AJU110" s="33"/>
      <c r="AJV110" s="33"/>
      <c r="AJW110" s="33"/>
      <c r="AJX110" s="33"/>
      <c r="AJY110" s="33"/>
      <c r="AJZ110" s="33"/>
      <c r="AKA110" s="33"/>
      <c r="AKB110" s="33"/>
      <c r="AKC110" s="33"/>
      <c r="AKD110" s="33"/>
      <c r="AKE110" s="33"/>
      <c r="AKF110" s="33"/>
      <c r="AKG110" s="33"/>
      <c r="AKH110" s="33"/>
      <c r="AKI110" s="33"/>
      <c r="AKJ110" s="33"/>
      <c r="AKK110" s="33"/>
      <c r="AKL110" s="33"/>
      <c r="AKM110" s="33"/>
      <c r="AKN110" s="33"/>
      <c r="AKO110" s="33"/>
      <c r="AKP110" s="33"/>
      <c r="AKQ110" s="33"/>
      <c r="AKR110" s="33"/>
      <c r="AKS110" s="33"/>
      <c r="AKT110" s="33"/>
      <c r="AKU110" s="33"/>
      <c r="AKV110" s="33"/>
      <c r="AKW110" s="33"/>
      <c r="AKX110" s="33"/>
      <c r="AKY110" s="33"/>
      <c r="AKZ110" s="33"/>
      <c r="ALA110" s="33"/>
      <c r="ALB110" s="33"/>
      <c r="ALC110" s="33"/>
      <c r="ALD110" s="33"/>
      <c r="ALE110" s="33"/>
      <c r="ALF110" s="33"/>
      <c r="ALG110" s="33"/>
      <c r="ALH110" s="33"/>
      <c r="ALI110" s="33"/>
      <c r="ALJ110" s="33"/>
      <c r="ALK110" s="33"/>
      <c r="ALL110" s="33"/>
      <c r="ALM110" s="33"/>
      <c r="ALN110" s="33"/>
      <c r="ALO110" s="33"/>
      <c r="ALP110" s="33"/>
      <c r="ALQ110" s="33"/>
      <c r="ALR110" s="33"/>
      <c r="ALS110" s="33"/>
      <c r="ALT110" s="33"/>
      <c r="ALU110" s="33"/>
      <c r="ALV110" s="33"/>
      <c r="ALW110" s="33"/>
      <c r="ALX110" s="33"/>
      <c r="ALY110" s="33"/>
      <c r="ALZ110" s="33"/>
      <c r="AMA110" s="33"/>
      <c r="AMB110" s="33"/>
      <c r="AMC110" s="33"/>
      <c r="AMD110" s="33"/>
      <c r="AME110" s="33"/>
      <c r="AMF110" s="33"/>
      <c r="AMG110" s="33"/>
      <c r="AMH110" s="33"/>
      <c r="AMI110" s="33"/>
      <c r="AMJ110" s="33"/>
    </row>
    <row r="111" spans="1:1024" ht="15.75" customHeight="1">
      <c r="A111" s="136"/>
      <c r="B111" s="137"/>
      <c r="C111" s="137"/>
      <c r="D111" s="137"/>
      <c r="E111" s="137"/>
      <c r="F111" s="137"/>
      <c r="G111" s="137"/>
      <c r="H111" s="136"/>
      <c r="I111" s="136"/>
      <c r="J111" s="136"/>
      <c r="K111" s="138"/>
      <c r="L111" s="139"/>
      <c r="M111" s="139"/>
      <c r="N111" s="139"/>
      <c r="O111" s="139"/>
      <c r="P111" s="136"/>
      <c r="Q111" s="140"/>
      <c r="R111" s="140"/>
      <c r="S111" s="136"/>
      <c r="T111" s="136"/>
      <c r="U111" s="136"/>
      <c r="V111" s="136"/>
      <c r="W111" s="136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  <c r="QR111" s="33"/>
      <c r="QS111" s="33"/>
      <c r="QT111" s="33"/>
      <c r="QU111" s="33"/>
      <c r="QV111" s="33"/>
      <c r="QW111" s="33"/>
      <c r="QX111" s="33"/>
      <c r="QY111" s="33"/>
      <c r="QZ111" s="33"/>
      <c r="RA111" s="33"/>
      <c r="RB111" s="33"/>
      <c r="RC111" s="33"/>
      <c r="RD111" s="33"/>
      <c r="RE111" s="33"/>
      <c r="RF111" s="33"/>
      <c r="RG111" s="33"/>
      <c r="RH111" s="33"/>
      <c r="RI111" s="33"/>
      <c r="RJ111" s="33"/>
      <c r="RK111" s="33"/>
      <c r="RL111" s="33"/>
      <c r="RM111" s="33"/>
      <c r="RN111" s="33"/>
      <c r="RO111" s="33"/>
      <c r="RP111" s="33"/>
      <c r="RQ111" s="33"/>
      <c r="RR111" s="33"/>
      <c r="RS111" s="33"/>
      <c r="RT111" s="33"/>
      <c r="RU111" s="33"/>
      <c r="RV111" s="33"/>
      <c r="RW111" s="33"/>
      <c r="RX111" s="33"/>
      <c r="RY111" s="33"/>
      <c r="RZ111" s="33"/>
      <c r="SA111" s="33"/>
      <c r="SB111" s="33"/>
      <c r="SC111" s="33"/>
      <c r="SD111" s="33"/>
      <c r="SE111" s="33"/>
      <c r="SF111" s="33"/>
      <c r="SG111" s="33"/>
      <c r="SH111" s="33"/>
      <c r="SI111" s="33"/>
      <c r="SJ111" s="33"/>
      <c r="SK111" s="33"/>
      <c r="SL111" s="33"/>
      <c r="SM111" s="33"/>
      <c r="SN111" s="33"/>
      <c r="SO111" s="33"/>
      <c r="SP111" s="33"/>
      <c r="SQ111" s="33"/>
      <c r="SR111" s="33"/>
      <c r="SS111" s="33"/>
      <c r="ST111" s="33"/>
      <c r="SU111" s="33"/>
      <c r="SV111" s="33"/>
      <c r="SW111" s="33"/>
      <c r="SX111" s="33"/>
      <c r="SY111" s="33"/>
      <c r="SZ111" s="33"/>
      <c r="TA111" s="33"/>
      <c r="TB111" s="33"/>
      <c r="TC111" s="33"/>
      <c r="TD111" s="33"/>
      <c r="TE111" s="33"/>
      <c r="TF111" s="33"/>
      <c r="TG111" s="33"/>
      <c r="TH111" s="33"/>
      <c r="TI111" s="33"/>
      <c r="TJ111" s="33"/>
      <c r="TK111" s="33"/>
      <c r="TL111" s="33"/>
      <c r="TM111" s="33"/>
      <c r="TN111" s="33"/>
      <c r="TO111" s="33"/>
      <c r="TP111" s="33"/>
      <c r="TQ111" s="33"/>
      <c r="TR111" s="33"/>
      <c r="TS111" s="33"/>
      <c r="TT111" s="33"/>
      <c r="TU111" s="33"/>
      <c r="TV111" s="33"/>
      <c r="TW111" s="33"/>
      <c r="TX111" s="33"/>
      <c r="TY111" s="33"/>
      <c r="TZ111" s="33"/>
      <c r="UA111" s="33"/>
      <c r="UB111" s="33"/>
      <c r="UC111" s="33"/>
      <c r="UD111" s="33"/>
      <c r="UE111" s="33"/>
      <c r="UF111" s="33"/>
      <c r="UG111" s="33"/>
      <c r="UH111" s="33"/>
      <c r="UI111" s="33"/>
      <c r="UJ111" s="33"/>
      <c r="UK111" s="33"/>
      <c r="UL111" s="33"/>
      <c r="UM111" s="33"/>
      <c r="UN111" s="33"/>
      <c r="UO111" s="33"/>
      <c r="UP111" s="33"/>
      <c r="UQ111" s="33"/>
      <c r="UR111" s="33"/>
      <c r="US111" s="33"/>
      <c r="UT111" s="33"/>
      <c r="UU111" s="33"/>
      <c r="UV111" s="33"/>
      <c r="UW111" s="33"/>
      <c r="UX111" s="33"/>
      <c r="UY111" s="33"/>
      <c r="UZ111" s="33"/>
      <c r="VA111" s="33"/>
      <c r="VB111" s="33"/>
      <c r="VC111" s="33"/>
      <c r="VD111" s="33"/>
      <c r="VE111" s="33"/>
      <c r="VF111" s="33"/>
      <c r="VG111" s="33"/>
      <c r="VH111" s="33"/>
      <c r="VI111" s="33"/>
      <c r="VJ111" s="33"/>
      <c r="VK111" s="33"/>
      <c r="VL111" s="33"/>
      <c r="VM111" s="33"/>
      <c r="VN111" s="33"/>
      <c r="VO111" s="33"/>
      <c r="VP111" s="33"/>
      <c r="VQ111" s="33"/>
      <c r="VR111" s="33"/>
      <c r="VS111" s="33"/>
      <c r="VT111" s="33"/>
      <c r="VU111" s="33"/>
      <c r="VV111" s="33"/>
      <c r="VW111" s="33"/>
      <c r="VX111" s="33"/>
      <c r="VY111" s="33"/>
      <c r="VZ111" s="33"/>
      <c r="WA111" s="33"/>
      <c r="WB111" s="33"/>
      <c r="WC111" s="33"/>
      <c r="WD111" s="33"/>
      <c r="WE111" s="33"/>
      <c r="WF111" s="33"/>
      <c r="WG111" s="33"/>
      <c r="WH111" s="33"/>
      <c r="WI111" s="33"/>
      <c r="WJ111" s="33"/>
      <c r="WK111" s="33"/>
      <c r="WL111" s="33"/>
      <c r="WM111" s="33"/>
      <c r="WN111" s="33"/>
      <c r="WO111" s="33"/>
      <c r="WP111" s="33"/>
      <c r="WQ111" s="33"/>
      <c r="WR111" s="33"/>
      <c r="WS111" s="33"/>
      <c r="WT111" s="33"/>
      <c r="WU111" s="33"/>
      <c r="WV111" s="33"/>
      <c r="WW111" s="33"/>
      <c r="WX111" s="33"/>
      <c r="WY111" s="33"/>
      <c r="WZ111" s="33"/>
      <c r="XA111" s="33"/>
      <c r="XB111" s="33"/>
      <c r="XC111" s="33"/>
      <c r="XD111" s="33"/>
      <c r="XE111" s="33"/>
      <c r="XF111" s="33"/>
      <c r="XG111" s="33"/>
      <c r="XH111" s="33"/>
      <c r="XI111" s="33"/>
      <c r="XJ111" s="33"/>
      <c r="XK111" s="33"/>
      <c r="XL111" s="33"/>
      <c r="XM111" s="33"/>
      <c r="XN111" s="33"/>
      <c r="XO111" s="33"/>
      <c r="XP111" s="33"/>
      <c r="XQ111" s="33"/>
      <c r="XR111" s="33"/>
      <c r="XS111" s="33"/>
      <c r="XT111" s="33"/>
      <c r="XU111" s="33"/>
      <c r="XV111" s="33"/>
      <c r="XW111" s="33"/>
      <c r="XX111" s="33"/>
      <c r="XY111" s="33"/>
      <c r="XZ111" s="33"/>
      <c r="YA111" s="33"/>
      <c r="YB111" s="33"/>
      <c r="YC111" s="33"/>
      <c r="YD111" s="33"/>
      <c r="YE111" s="33"/>
      <c r="YF111" s="33"/>
      <c r="YG111" s="33"/>
      <c r="YH111" s="33"/>
      <c r="YI111" s="33"/>
      <c r="YJ111" s="33"/>
      <c r="YK111" s="33"/>
      <c r="YL111" s="33"/>
      <c r="YM111" s="33"/>
      <c r="YN111" s="33"/>
      <c r="YO111" s="33"/>
      <c r="YP111" s="33"/>
      <c r="YQ111" s="33"/>
      <c r="YR111" s="33"/>
      <c r="YS111" s="33"/>
      <c r="YT111" s="33"/>
      <c r="YU111" s="33"/>
      <c r="YV111" s="33"/>
      <c r="YW111" s="33"/>
      <c r="YX111" s="33"/>
      <c r="YY111" s="33"/>
      <c r="YZ111" s="33"/>
      <c r="ZA111" s="33"/>
      <c r="ZB111" s="33"/>
      <c r="ZC111" s="33"/>
      <c r="ZD111" s="33"/>
      <c r="ZE111" s="33"/>
      <c r="ZF111" s="33"/>
      <c r="ZG111" s="33"/>
      <c r="ZH111" s="33"/>
      <c r="ZI111" s="33"/>
      <c r="ZJ111" s="33"/>
      <c r="ZK111" s="33"/>
      <c r="ZL111" s="33"/>
      <c r="ZM111" s="33"/>
      <c r="ZN111" s="33"/>
      <c r="ZO111" s="33"/>
      <c r="ZP111" s="33"/>
      <c r="ZQ111" s="33"/>
      <c r="ZR111" s="33"/>
      <c r="ZS111" s="33"/>
      <c r="ZT111" s="33"/>
      <c r="ZU111" s="33"/>
      <c r="ZV111" s="33"/>
      <c r="ZW111" s="33"/>
      <c r="ZX111" s="33"/>
      <c r="ZY111" s="33"/>
      <c r="ZZ111" s="33"/>
      <c r="AAA111" s="33"/>
      <c r="AAB111" s="33"/>
      <c r="AAC111" s="33"/>
      <c r="AAD111" s="33"/>
      <c r="AAE111" s="33"/>
      <c r="AAF111" s="33"/>
      <c r="AAG111" s="33"/>
      <c r="AAH111" s="33"/>
      <c r="AAI111" s="33"/>
      <c r="AAJ111" s="33"/>
      <c r="AAK111" s="33"/>
      <c r="AAL111" s="33"/>
      <c r="AAM111" s="33"/>
      <c r="AAN111" s="33"/>
      <c r="AAO111" s="33"/>
      <c r="AAP111" s="33"/>
      <c r="AAQ111" s="33"/>
      <c r="AAR111" s="33"/>
      <c r="AAS111" s="33"/>
      <c r="AAT111" s="33"/>
      <c r="AAU111" s="33"/>
      <c r="AAV111" s="33"/>
      <c r="AAW111" s="33"/>
      <c r="AAX111" s="33"/>
      <c r="AAY111" s="33"/>
      <c r="AAZ111" s="33"/>
      <c r="ABA111" s="33"/>
      <c r="ABB111" s="33"/>
      <c r="ABC111" s="33"/>
      <c r="ABD111" s="33"/>
      <c r="ABE111" s="33"/>
      <c r="ABF111" s="33"/>
      <c r="ABG111" s="33"/>
      <c r="ABH111" s="33"/>
      <c r="ABI111" s="33"/>
      <c r="ABJ111" s="33"/>
      <c r="ABK111" s="33"/>
      <c r="ABL111" s="33"/>
      <c r="ABM111" s="33"/>
      <c r="ABN111" s="33"/>
      <c r="ABO111" s="33"/>
      <c r="ABP111" s="33"/>
      <c r="ABQ111" s="33"/>
      <c r="ABR111" s="33"/>
      <c r="ABS111" s="33"/>
      <c r="ABT111" s="33"/>
      <c r="ABU111" s="33"/>
      <c r="ABV111" s="33"/>
      <c r="ABW111" s="33"/>
      <c r="ABX111" s="33"/>
      <c r="ABY111" s="33"/>
      <c r="ABZ111" s="33"/>
      <c r="ACA111" s="33"/>
      <c r="ACB111" s="33"/>
      <c r="ACC111" s="33"/>
      <c r="ACD111" s="33"/>
      <c r="ACE111" s="33"/>
      <c r="ACF111" s="33"/>
      <c r="ACG111" s="33"/>
      <c r="ACH111" s="33"/>
      <c r="ACI111" s="33"/>
      <c r="ACJ111" s="33"/>
      <c r="ACK111" s="33"/>
      <c r="ACL111" s="33"/>
      <c r="ACM111" s="33"/>
      <c r="ACN111" s="33"/>
      <c r="ACO111" s="33"/>
      <c r="ACP111" s="33"/>
      <c r="ACQ111" s="33"/>
      <c r="ACR111" s="33"/>
      <c r="ACS111" s="33"/>
      <c r="ACT111" s="33"/>
      <c r="ACU111" s="33"/>
      <c r="ACV111" s="33"/>
      <c r="ACW111" s="33"/>
      <c r="ACX111" s="33"/>
      <c r="ACY111" s="33"/>
      <c r="ACZ111" s="33"/>
      <c r="ADA111" s="33"/>
      <c r="ADB111" s="33"/>
      <c r="ADC111" s="33"/>
      <c r="ADD111" s="33"/>
      <c r="ADE111" s="33"/>
      <c r="ADF111" s="33"/>
      <c r="ADG111" s="33"/>
      <c r="ADH111" s="33"/>
      <c r="ADI111" s="33"/>
      <c r="ADJ111" s="33"/>
      <c r="ADK111" s="33"/>
      <c r="ADL111" s="33"/>
      <c r="ADM111" s="33"/>
      <c r="ADN111" s="33"/>
      <c r="ADO111" s="33"/>
      <c r="ADP111" s="33"/>
      <c r="ADQ111" s="33"/>
      <c r="ADR111" s="33"/>
      <c r="ADS111" s="33"/>
      <c r="ADT111" s="33"/>
      <c r="ADU111" s="33"/>
      <c r="ADV111" s="33"/>
      <c r="ADW111" s="33"/>
      <c r="ADX111" s="33"/>
      <c r="ADY111" s="33"/>
      <c r="ADZ111" s="33"/>
      <c r="AEA111" s="33"/>
      <c r="AEB111" s="33"/>
      <c r="AEC111" s="33"/>
      <c r="AED111" s="33"/>
      <c r="AEE111" s="33"/>
      <c r="AEF111" s="33"/>
      <c r="AEG111" s="33"/>
      <c r="AEH111" s="33"/>
      <c r="AEI111" s="33"/>
      <c r="AEJ111" s="33"/>
      <c r="AEK111" s="33"/>
      <c r="AEL111" s="33"/>
      <c r="AEM111" s="33"/>
      <c r="AEN111" s="33"/>
      <c r="AEO111" s="33"/>
      <c r="AEP111" s="33"/>
      <c r="AEQ111" s="33"/>
      <c r="AER111" s="33"/>
      <c r="AES111" s="33"/>
      <c r="AET111" s="33"/>
      <c r="AEU111" s="33"/>
      <c r="AEV111" s="33"/>
      <c r="AEW111" s="33"/>
      <c r="AEX111" s="33"/>
      <c r="AEY111" s="33"/>
      <c r="AEZ111" s="33"/>
      <c r="AFA111" s="33"/>
      <c r="AFB111" s="33"/>
      <c r="AFC111" s="33"/>
      <c r="AFD111" s="33"/>
      <c r="AFE111" s="33"/>
      <c r="AFF111" s="33"/>
      <c r="AFG111" s="33"/>
      <c r="AFH111" s="33"/>
      <c r="AFI111" s="33"/>
      <c r="AFJ111" s="33"/>
      <c r="AFK111" s="33"/>
      <c r="AFL111" s="33"/>
      <c r="AFM111" s="33"/>
      <c r="AFN111" s="33"/>
      <c r="AFO111" s="33"/>
      <c r="AFP111" s="33"/>
      <c r="AFQ111" s="33"/>
      <c r="AFR111" s="33"/>
      <c r="AFS111" s="33"/>
      <c r="AFT111" s="33"/>
      <c r="AFU111" s="33"/>
      <c r="AFV111" s="33"/>
      <c r="AFW111" s="33"/>
      <c r="AFX111" s="33"/>
      <c r="AFY111" s="33"/>
      <c r="AFZ111" s="33"/>
      <c r="AGA111" s="33"/>
      <c r="AGB111" s="33"/>
      <c r="AGC111" s="33"/>
      <c r="AGD111" s="33"/>
      <c r="AGE111" s="33"/>
      <c r="AGF111" s="33"/>
      <c r="AGG111" s="33"/>
      <c r="AGH111" s="33"/>
      <c r="AGI111" s="33"/>
      <c r="AGJ111" s="33"/>
      <c r="AGK111" s="33"/>
      <c r="AGL111" s="33"/>
      <c r="AGM111" s="33"/>
      <c r="AGN111" s="33"/>
      <c r="AGO111" s="33"/>
      <c r="AGP111" s="33"/>
      <c r="AGQ111" s="33"/>
      <c r="AGR111" s="33"/>
      <c r="AGS111" s="33"/>
      <c r="AGT111" s="33"/>
      <c r="AGU111" s="33"/>
      <c r="AGV111" s="33"/>
      <c r="AGW111" s="33"/>
      <c r="AGX111" s="33"/>
      <c r="AGY111" s="33"/>
      <c r="AGZ111" s="33"/>
      <c r="AHA111" s="33"/>
      <c r="AHB111" s="33"/>
      <c r="AHC111" s="33"/>
      <c r="AHD111" s="33"/>
      <c r="AHE111" s="33"/>
      <c r="AHF111" s="33"/>
      <c r="AHG111" s="33"/>
      <c r="AHH111" s="33"/>
      <c r="AHI111" s="33"/>
      <c r="AHJ111" s="33"/>
      <c r="AHK111" s="33"/>
      <c r="AHL111" s="33"/>
      <c r="AHM111" s="33"/>
      <c r="AHN111" s="33"/>
      <c r="AHO111" s="33"/>
      <c r="AHP111" s="33"/>
      <c r="AHQ111" s="33"/>
      <c r="AHR111" s="33"/>
      <c r="AHS111" s="33"/>
      <c r="AHT111" s="33"/>
      <c r="AHU111" s="33"/>
      <c r="AHV111" s="33"/>
      <c r="AHW111" s="33"/>
      <c r="AHX111" s="33"/>
      <c r="AHY111" s="33"/>
      <c r="AHZ111" s="33"/>
      <c r="AIA111" s="33"/>
      <c r="AIB111" s="33"/>
      <c r="AIC111" s="33"/>
      <c r="AID111" s="33"/>
      <c r="AIE111" s="33"/>
      <c r="AIF111" s="33"/>
      <c r="AIG111" s="33"/>
      <c r="AIH111" s="33"/>
      <c r="AII111" s="33"/>
      <c r="AIJ111" s="33"/>
      <c r="AIK111" s="33"/>
      <c r="AIL111" s="33"/>
      <c r="AIM111" s="33"/>
      <c r="AIN111" s="33"/>
      <c r="AIO111" s="33"/>
      <c r="AIP111" s="33"/>
      <c r="AIQ111" s="33"/>
      <c r="AIR111" s="33"/>
      <c r="AIS111" s="33"/>
      <c r="AIT111" s="33"/>
      <c r="AIU111" s="33"/>
      <c r="AIV111" s="33"/>
      <c r="AIW111" s="33"/>
      <c r="AIX111" s="33"/>
      <c r="AIY111" s="33"/>
      <c r="AIZ111" s="33"/>
      <c r="AJA111" s="33"/>
      <c r="AJB111" s="33"/>
      <c r="AJC111" s="33"/>
      <c r="AJD111" s="33"/>
      <c r="AJE111" s="33"/>
      <c r="AJF111" s="33"/>
      <c r="AJG111" s="33"/>
      <c r="AJH111" s="33"/>
      <c r="AJI111" s="33"/>
      <c r="AJJ111" s="33"/>
      <c r="AJK111" s="33"/>
      <c r="AJL111" s="33"/>
      <c r="AJM111" s="33"/>
      <c r="AJN111" s="33"/>
      <c r="AJO111" s="33"/>
      <c r="AJP111" s="33"/>
      <c r="AJQ111" s="33"/>
      <c r="AJR111" s="33"/>
      <c r="AJS111" s="33"/>
      <c r="AJT111" s="33"/>
      <c r="AJU111" s="33"/>
      <c r="AJV111" s="33"/>
      <c r="AJW111" s="33"/>
      <c r="AJX111" s="33"/>
      <c r="AJY111" s="33"/>
      <c r="AJZ111" s="33"/>
      <c r="AKA111" s="33"/>
      <c r="AKB111" s="33"/>
      <c r="AKC111" s="33"/>
      <c r="AKD111" s="33"/>
      <c r="AKE111" s="33"/>
      <c r="AKF111" s="33"/>
      <c r="AKG111" s="33"/>
      <c r="AKH111" s="33"/>
      <c r="AKI111" s="33"/>
      <c r="AKJ111" s="33"/>
      <c r="AKK111" s="33"/>
      <c r="AKL111" s="33"/>
      <c r="AKM111" s="33"/>
      <c r="AKN111" s="33"/>
      <c r="AKO111" s="33"/>
      <c r="AKP111" s="33"/>
      <c r="AKQ111" s="33"/>
      <c r="AKR111" s="33"/>
      <c r="AKS111" s="33"/>
      <c r="AKT111" s="33"/>
      <c r="AKU111" s="33"/>
      <c r="AKV111" s="33"/>
      <c r="AKW111" s="33"/>
      <c r="AKX111" s="33"/>
      <c r="AKY111" s="33"/>
      <c r="AKZ111" s="33"/>
      <c r="ALA111" s="33"/>
      <c r="ALB111" s="33"/>
      <c r="ALC111" s="33"/>
      <c r="ALD111" s="33"/>
      <c r="ALE111" s="33"/>
      <c r="ALF111" s="33"/>
      <c r="ALG111" s="33"/>
      <c r="ALH111" s="33"/>
      <c r="ALI111" s="33"/>
      <c r="ALJ111" s="33"/>
      <c r="ALK111" s="33"/>
      <c r="ALL111" s="33"/>
      <c r="ALM111" s="33"/>
      <c r="ALN111" s="33"/>
      <c r="ALO111" s="33"/>
      <c r="ALP111" s="33"/>
      <c r="ALQ111" s="33"/>
      <c r="ALR111" s="33"/>
      <c r="ALS111" s="33"/>
      <c r="ALT111" s="33"/>
      <c r="ALU111" s="33"/>
      <c r="ALV111" s="33"/>
      <c r="ALW111" s="33"/>
      <c r="ALX111" s="33"/>
      <c r="ALY111" s="33"/>
      <c r="ALZ111" s="33"/>
      <c r="AMA111" s="33"/>
      <c r="AMB111" s="33"/>
      <c r="AMC111" s="33"/>
      <c r="AMD111" s="33"/>
      <c r="AME111" s="33"/>
      <c r="AMF111" s="33"/>
      <c r="AMG111" s="33"/>
      <c r="AMH111" s="33"/>
      <c r="AMI111" s="33"/>
      <c r="AMJ111" s="33"/>
    </row>
    <row r="112" spans="1:1024" ht="15.75" customHeight="1">
      <c r="A112" s="136"/>
      <c r="B112" s="137"/>
      <c r="C112" s="137"/>
      <c r="D112" s="137"/>
      <c r="E112" s="137"/>
      <c r="F112" s="137"/>
      <c r="G112" s="137"/>
      <c r="H112" s="136"/>
      <c r="I112" s="136"/>
      <c r="J112" s="136"/>
      <c r="K112" s="138"/>
      <c r="L112" s="139"/>
      <c r="M112" s="139"/>
      <c r="N112" s="139"/>
      <c r="O112" s="139"/>
      <c r="P112" s="136"/>
      <c r="Q112" s="140"/>
      <c r="R112" s="140"/>
      <c r="S112" s="136"/>
      <c r="T112" s="136"/>
      <c r="U112" s="136"/>
      <c r="V112" s="136"/>
      <c r="W112" s="136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  <c r="QR112" s="33"/>
      <c r="QS112" s="33"/>
      <c r="QT112" s="33"/>
      <c r="QU112" s="33"/>
      <c r="QV112" s="33"/>
      <c r="QW112" s="33"/>
      <c r="QX112" s="33"/>
      <c r="QY112" s="33"/>
      <c r="QZ112" s="33"/>
      <c r="RA112" s="33"/>
      <c r="RB112" s="33"/>
      <c r="RC112" s="33"/>
      <c r="RD112" s="33"/>
      <c r="RE112" s="33"/>
      <c r="RF112" s="33"/>
      <c r="RG112" s="33"/>
      <c r="RH112" s="33"/>
      <c r="RI112" s="33"/>
      <c r="RJ112" s="33"/>
      <c r="RK112" s="33"/>
      <c r="RL112" s="33"/>
      <c r="RM112" s="33"/>
      <c r="RN112" s="33"/>
      <c r="RO112" s="33"/>
      <c r="RP112" s="33"/>
      <c r="RQ112" s="33"/>
      <c r="RR112" s="33"/>
      <c r="RS112" s="33"/>
      <c r="RT112" s="33"/>
      <c r="RU112" s="33"/>
      <c r="RV112" s="33"/>
      <c r="RW112" s="33"/>
      <c r="RX112" s="33"/>
      <c r="RY112" s="33"/>
      <c r="RZ112" s="33"/>
      <c r="SA112" s="33"/>
      <c r="SB112" s="33"/>
      <c r="SC112" s="33"/>
      <c r="SD112" s="33"/>
      <c r="SE112" s="33"/>
      <c r="SF112" s="33"/>
      <c r="SG112" s="33"/>
      <c r="SH112" s="33"/>
      <c r="SI112" s="33"/>
      <c r="SJ112" s="33"/>
      <c r="SK112" s="33"/>
      <c r="SL112" s="33"/>
      <c r="SM112" s="33"/>
      <c r="SN112" s="33"/>
      <c r="SO112" s="33"/>
      <c r="SP112" s="33"/>
      <c r="SQ112" s="33"/>
      <c r="SR112" s="33"/>
      <c r="SS112" s="33"/>
      <c r="ST112" s="33"/>
      <c r="SU112" s="33"/>
      <c r="SV112" s="33"/>
      <c r="SW112" s="33"/>
      <c r="SX112" s="33"/>
      <c r="SY112" s="33"/>
      <c r="SZ112" s="33"/>
      <c r="TA112" s="33"/>
      <c r="TB112" s="33"/>
      <c r="TC112" s="33"/>
      <c r="TD112" s="33"/>
      <c r="TE112" s="33"/>
      <c r="TF112" s="33"/>
      <c r="TG112" s="33"/>
      <c r="TH112" s="33"/>
      <c r="TI112" s="33"/>
      <c r="TJ112" s="33"/>
      <c r="TK112" s="33"/>
      <c r="TL112" s="33"/>
      <c r="TM112" s="33"/>
      <c r="TN112" s="33"/>
      <c r="TO112" s="33"/>
      <c r="TP112" s="33"/>
      <c r="TQ112" s="33"/>
      <c r="TR112" s="33"/>
      <c r="TS112" s="33"/>
      <c r="TT112" s="33"/>
      <c r="TU112" s="33"/>
      <c r="TV112" s="33"/>
      <c r="TW112" s="33"/>
      <c r="TX112" s="33"/>
      <c r="TY112" s="33"/>
      <c r="TZ112" s="33"/>
      <c r="UA112" s="33"/>
      <c r="UB112" s="33"/>
      <c r="UC112" s="33"/>
      <c r="UD112" s="33"/>
      <c r="UE112" s="33"/>
      <c r="UF112" s="33"/>
      <c r="UG112" s="33"/>
      <c r="UH112" s="33"/>
      <c r="UI112" s="33"/>
      <c r="UJ112" s="33"/>
      <c r="UK112" s="33"/>
      <c r="UL112" s="33"/>
      <c r="UM112" s="33"/>
      <c r="UN112" s="33"/>
      <c r="UO112" s="33"/>
      <c r="UP112" s="33"/>
      <c r="UQ112" s="33"/>
      <c r="UR112" s="33"/>
      <c r="US112" s="33"/>
      <c r="UT112" s="33"/>
      <c r="UU112" s="33"/>
      <c r="UV112" s="33"/>
      <c r="UW112" s="33"/>
      <c r="UX112" s="33"/>
      <c r="UY112" s="33"/>
      <c r="UZ112" s="33"/>
      <c r="VA112" s="33"/>
      <c r="VB112" s="33"/>
      <c r="VC112" s="33"/>
      <c r="VD112" s="33"/>
      <c r="VE112" s="33"/>
      <c r="VF112" s="33"/>
      <c r="VG112" s="33"/>
      <c r="VH112" s="33"/>
      <c r="VI112" s="33"/>
      <c r="VJ112" s="33"/>
      <c r="VK112" s="33"/>
      <c r="VL112" s="33"/>
      <c r="VM112" s="33"/>
      <c r="VN112" s="33"/>
      <c r="VO112" s="33"/>
      <c r="VP112" s="33"/>
      <c r="VQ112" s="33"/>
      <c r="VR112" s="33"/>
      <c r="VS112" s="33"/>
      <c r="VT112" s="33"/>
      <c r="VU112" s="33"/>
      <c r="VV112" s="33"/>
      <c r="VW112" s="33"/>
      <c r="VX112" s="33"/>
      <c r="VY112" s="33"/>
      <c r="VZ112" s="33"/>
      <c r="WA112" s="33"/>
      <c r="WB112" s="33"/>
      <c r="WC112" s="33"/>
      <c r="WD112" s="33"/>
      <c r="WE112" s="33"/>
      <c r="WF112" s="33"/>
      <c r="WG112" s="33"/>
      <c r="WH112" s="33"/>
      <c r="WI112" s="33"/>
      <c r="WJ112" s="33"/>
      <c r="WK112" s="33"/>
      <c r="WL112" s="33"/>
      <c r="WM112" s="33"/>
      <c r="WN112" s="33"/>
      <c r="WO112" s="33"/>
      <c r="WP112" s="33"/>
      <c r="WQ112" s="33"/>
      <c r="WR112" s="33"/>
      <c r="WS112" s="33"/>
      <c r="WT112" s="33"/>
      <c r="WU112" s="33"/>
      <c r="WV112" s="33"/>
      <c r="WW112" s="33"/>
      <c r="WX112" s="33"/>
      <c r="WY112" s="33"/>
      <c r="WZ112" s="33"/>
      <c r="XA112" s="33"/>
      <c r="XB112" s="33"/>
      <c r="XC112" s="33"/>
      <c r="XD112" s="33"/>
      <c r="XE112" s="33"/>
      <c r="XF112" s="33"/>
      <c r="XG112" s="33"/>
      <c r="XH112" s="33"/>
      <c r="XI112" s="33"/>
      <c r="XJ112" s="33"/>
      <c r="XK112" s="33"/>
      <c r="XL112" s="33"/>
      <c r="XM112" s="33"/>
      <c r="XN112" s="33"/>
      <c r="XO112" s="33"/>
      <c r="XP112" s="33"/>
      <c r="XQ112" s="33"/>
      <c r="XR112" s="33"/>
      <c r="XS112" s="33"/>
      <c r="XT112" s="33"/>
      <c r="XU112" s="33"/>
      <c r="XV112" s="33"/>
      <c r="XW112" s="33"/>
      <c r="XX112" s="33"/>
      <c r="XY112" s="33"/>
      <c r="XZ112" s="33"/>
      <c r="YA112" s="33"/>
      <c r="YB112" s="33"/>
      <c r="YC112" s="33"/>
      <c r="YD112" s="33"/>
      <c r="YE112" s="33"/>
      <c r="YF112" s="33"/>
      <c r="YG112" s="33"/>
      <c r="YH112" s="33"/>
      <c r="YI112" s="33"/>
      <c r="YJ112" s="33"/>
      <c r="YK112" s="33"/>
      <c r="YL112" s="33"/>
      <c r="YM112" s="33"/>
      <c r="YN112" s="33"/>
      <c r="YO112" s="33"/>
      <c r="YP112" s="33"/>
      <c r="YQ112" s="33"/>
      <c r="YR112" s="33"/>
      <c r="YS112" s="33"/>
      <c r="YT112" s="33"/>
      <c r="YU112" s="33"/>
      <c r="YV112" s="33"/>
      <c r="YW112" s="33"/>
      <c r="YX112" s="33"/>
      <c r="YY112" s="33"/>
      <c r="YZ112" s="33"/>
      <c r="ZA112" s="33"/>
      <c r="ZB112" s="33"/>
      <c r="ZC112" s="33"/>
      <c r="ZD112" s="33"/>
      <c r="ZE112" s="33"/>
      <c r="ZF112" s="33"/>
      <c r="ZG112" s="33"/>
      <c r="ZH112" s="33"/>
      <c r="ZI112" s="33"/>
      <c r="ZJ112" s="33"/>
      <c r="ZK112" s="33"/>
      <c r="ZL112" s="33"/>
      <c r="ZM112" s="33"/>
      <c r="ZN112" s="33"/>
      <c r="ZO112" s="33"/>
      <c r="ZP112" s="33"/>
      <c r="ZQ112" s="33"/>
      <c r="ZR112" s="33"/>
      <c r="ZS112" s="33"/>
      <c r="ZT112" s="33"/>
      <c r="ZU112" s="33"/>
      <c r="ZV112" s="33"/>
      <c r="ZW112" s="33"/>
      <c r="ZX112" s="33"/>
      <c r="ZY112" s="33"/>
      <c r="ZZ112" s="33"/>
      <c r="AAA112" s="33"/>
      <c r="AAB112" s="33"/>
      <c r="AAC112" s="33"/>
      <c r="AAD112" s="33"/>
      <c r="AAE112" s="33"/>
      <c r="AAF112" s="33"/>
      <c r="AAG112" s="33"/>
      <c r="AAH112" s="33"/>
      <c r="AAI112" s="33"/>
      <c r="AAJ112" s="33"/>
      <c r="AAK112" s="33"/>
      <c r="AAL112" s="33"/>
      <c r="AAM112" s="33"/>
      <c r="AAN112" s="33"/>
      <c r="AAO112" s="33"/>
      <c r="AAP112" s="33"/>
      <c r="AAQ112" s="33"/>
      <c r="AAR112" s="33"/>
      <c r="AAS112" s="33"/>
      <c r="AAT112" s="33"/>
      <c r="AAU112" s="33"/>
      <c r="AAV112" s="33"/>
      <c r="AAW112" s="33"/>
      <c r="AAX112" s="33"/>
      <c r="AAY112" s="33"/>
      <c r="AAZ112" s="33"/>
      <c r="ABA112" s="33"/>
      <c r="ABB112" s="33"/>
      <c r="ABC112" s="33"/>
      <c r="ABD112" s="33"/>
      <c r="ABE112" s="33"/>
      <c r="ABF112" s="33"/>
      <c r="ABG112" s="33"/>
      <c r="ABH112" s="33"/>
      <c r="ABI112" s="33"/>
      <c r="ABJ112" s="33"/>
      <c r="ABK112" s="33"/>
      <c r="ABL112" s="33"/>
      <c r="ABM112" s="33"/>
      <c r="ABN112" s="33"/>
      <c r="ABO112" s="33"/>
      <c r="ABP112" s="33"/>
      <c r="ABQ112" s="33"/>
      <c r="ABR112" s="33"/>
      <c r="ABS112" s="33"/>
      <c r="ABT112" s="33"/>
      <c r="ABU112" s="33"/>
      <c r="ABV112" s="33"/>
      <c r="ABW112" s="33"/>
      <c r="ABX112" s="33"/>
      <c r="ABY112" s="33"/>
      <c r="ABZ112" s="33"/>
      <c r="ACA112" s="33"/>
      <c r="ACB112" s="33"/>
      <c r="ACC112" s="33"/>
      <c r="ACD112" s="33"/>
      <c r="ACE112" s="33"/>
      <c r="ACF112" s="33"/>
      <c r="ACG112" s="33"/>
      <c r="ACH112" s="33"/>
      <c r="ACI112" s="33"/>
      <c r="ACJ112" s="33"/>
      <c r="ACK112" s="33"/>
      <c r="ACL112" s="33"/>
      <c r="ACM112" s="33"/>
      <c r="ACN112" s="33"/>
      <c r="ACO112" s="33"/>
      <c r="ACP112" s="33"/>
      <c r="ACQ112" s="33"/>
      <c r="ACR112" s="33"/>
      <c r="ACS112" s="33"/>
      <c r="ACT112" s="33"/>
      <c r="ACU112" s="33"/>
      <c r="ACV112" s="33"/>
      <c r="ACW112" s="33"/>
      <c r="ACX112" s="33"/>
      <c r="ACY112" s="33"/>
      <c r="ACZ112" s="33"/>
      <c r="ADA112" s="33"/>
      <c r="ADB112" s="33"/>
      <c r="ADC112" s="33"/>
      <c r="ADD112" s="33"/>
      <c r="ADE112" s="33"/>
      <c r="ADF112" s="33"/>
      <c r="ADG112" s="33"/>
      <c r="ADH112" s="33"/>
      <c r="ADI112" s="33"/>
      <c r="ADJ112" s="33"/>
      <c r="ADK112" s="33"/>
      <c r="ADL112" s="33"/>
      <c r="ADM112" s="33"/>
      <c r="ADN112" s="33"/>
      <c r="ADO112" s="33"/>
      <c r="ADP112" s="33"/>
      <c r="ADQ112" s="33"/>
      <c r="ADR112" s="33"/>
      <c r="ADS112" s="33"/>
      <c r="ADT112" s="33"/>
      <c r="ADU112" s="33"/>
      <c r="ADV112" s="33"/>
      <c r="ADW112" s="33"/>
      <c r="ADX112" s="33"/>
      <c r="ADY112" s="33"/>
      <c r="ADZ112" s="33"/>
      <c r="AEA112" s="33"/>
      <c r="AEB112" s="33"/>
      <c r="AEC112" s="33"/>
      <c r="AED112" s="33"/>
      <c r="AEE112" s="33"/>
      <c r="AEF112" s="33"/>
      <c r="AEG112" s="33"/>
      <c r="AEH112" s="33"/>
      <c r="AEI112" s="33"/>
      <c r="AEJ112" s="33"/>
      <c r="AEK112" s="33"/>
      <c r="AEL112" s="33"/>
      <c r="AEM112" s="33"/>
      <c r="AEN112" s="33"/>
      <c r="AEO112" s="33"/>
      <c r="AEP112" s="33"/>
      <c r="AEQ112" s="33"/>
      <c r="AER112" s="33"/>
      <c r="AES112" s="33"/>
      <c r="AET112" s="33"/>
      <c r="AEU112" s="33"/>
      <c r="AEV112" s="33"/>
      <c r="AEW112" s="33"/>
      <c r="AEX112" s="33"/>
      <c r="AEY112" s="33"/>
      <c r="AEZ112" s="33"/>
      <c r="AFA112" s="33"/>
      <c r="AFB112" s="33"/>
      <c r="AFC112" s="33"/>
      <c r="AFD112" s="33"/>
      <c r="AFE112" s="33"/>
      <c r="AFF112" s="33"/>
      <c r="AFG112" s="33"/>
      <c r="AFH112" s="33"/>
      <c r="AFI112" s="33"/>
      <c r="AFJ112" s="33"/>
      <c r="AFK112" s="33"/>
      <c r="AFL112" s="33"/>
      <c r="AFM112" s="33"/>
      <c r="AFN112" s="33"/>
      <c r="AFO112" s="33"/>
      <c r="AFP112" s="33"/>
      <c r="AFQ112" s="33"/>
      <c r="AFR112" s="33"/>
      <c r="AFS112" s="33"/>
      <c r="AFT112" s="33"/>
      <c r="AFU112" s="33"/>
      <c r="AFV112" s="33"/>
      <c r="AFW112" s="33"/>
      <c r="AFX112" s="33"/>
      <c r="AFY112" s="33"/>
      <c r="AFZ112" s="33"/>
      <c r="AGA112" s="33"/>
      <c r="AGB112" s="33"/>
      <c r="AGC112" s="33"/>
      <c r="AGD112" s="33"/>
      <c r="AGE112" s="33"/>
      <c r="AGF112" s="33"/>
      <c r="AGG112" s="33"/>
      <c r="AGH112" s="33"/>
      <c r="AGI112" s="33"/>
      <c r="AGJ112" s="33"/>
      <c r="AGK112" s="33"/>
      <c r="AGL112" s="33"/>
      <c r="AGM112" s="33"/>
      <c r="AGN112" s="33"/>
      <c r="AGO112" s="33"/>
      <c r="AGP112" s="33"/>
      <c r="AGQ112" s="33"/>
      <c r="AGR112" s="33"/>
      <c r="AGS112" s="33"/>
      <c r="AGT112" s="33"/>
      <c r="AGU112" s="33"/>
      <c r="AGV112" s="33"/>
      <c r="AGW112" s="33"/>
      <c r="AGX112" s="33"/>
      <c r="AGY112" s="33"/>
      <c r="AGZ112" s="33"/>
      <c r="AHA112" s="33"/>
      <c r="AHB112" s="33"/>
      <c r="AHC112" s="33"/>
      <c r="AHD112" s="33"/>
      <c r="AHE112" s="33"/>
      <c r="AHF112" s="33"/>
      <c r="AHG112" s="33"/>
      <c r="AHH112" s="33"/>
      <c r="AHI112" s="33"/>
      <c r="AHJ112" s="33"/>
      <c r="AHK112" s="33"/>
      <c r="AHL112" s="33"/>
      <c r="AHM112" s="33"/>
      <c r="AHN112" s="33"/>
      <c r="AHO112" s="33"/>
      <c r="AHP112" s="33"/>
      <c r="AHQ112" s="33"/>
      <c r="AHR112" s="33"/>
      <c r="AHS112" s="33"/>
      <c r="AHT112" s="33"/>
      <c r="AHU112" s="33"/>
      <c r="AHV112" s="33"/>
      <c r="AHW112" s="33"/>
      <c r="AHX112" s="33"/>
      <c r="AHY112" s="33"/>
      <c r="AHZ112" s="33"/>
      <c r="AIA112" s="33"/>
      <c r="AIB112" s="33"/>
      <c r="AIC112" s="33"/>
      <c r="AID112" s="33"/>
      <c r="AIE112" s="33"/>
      <c r="AIF112" s="33"/>
      <c r="AIG112" s="33"/>
      <c r="AIH112" s="33"/>
      <c r="AII112" s="33"/>
      <c r="AIJ112" s="33"/>
      <c r="AIK112" s="33"/>
      <c r="AIL112" s="33"/>
      <c r="AIM112" s="33"/>
      <c r="AIN112" s="33"/>
      <c r="AIO112" s="33"/>
      <c r="AIP112" s="33"/>
      <c r="AIQ112" s="33"/>
      <c r="AIR112" s="33"/>
      <c r="AIS112" s="33"/>
      <c r="AIT112" s="33"/>
      <c r="AIU112" s="33"/>
      <c r="AIV112" s="33"/>
      <c r="AIW112" s="33"/>
      <c r="AIX112" s="33"/>
      <c r="AIY112" s="33"/>
      <c r="AIZ112" s="33"/>
      <c r="AJA112" s="33"/>
      <c r="AJB112" s="33"/>
      <c r="AJC112" s="33"/>
      <c r="AJD112" s="33"/>
      <c r="AJE112" s="33"/>
      <c r="AJF112" s="33"/>
      <c r="AJG112" s="33"/>
      <c r="AJH112" s="33"/>
      <c r="AJI112" s="33"/>
      <c r="AJJ112" s="33"/>
      <c r="AJK112" s="33"/>
      <c r="AJL112" s="33"/>
      <c r="AJM112" s="33"/>
      <c r="AJN112" s="33"/>
      <c r="AJO112" s="33"/>
      <c r="AJP112" s="33"/>
      <c r="AJQ112" s="33"/>
      <c r="AJR112" s="33"/>
      <c r="AJS112" s="33"/>
      <c r="AJT112" s="33"/>
      <c r="AJU112" s="33"/>
      <c r="AJV112" s="33"/>
      <c r="AJW112" s="33"/>
      <c r="AJX112" s="33"/>
      <c r="AJY112" s="33"/>
      <c r="AJZ112" s="33"/>
      <c r="AKA112" s="33"/>
      <c r="AKB112" s="33"/>
      <c r="AKC112" s="33"/>
      <c r="AKD112" s="33"/>
      <c r="AKE112" s="33"/>
      <c r="AKF112" s="33"/>
      <c r="AKG112" s="33"/>
      <c r="AKH112" s="33"/>
      <c r="AKI112" s="33"/>
      <c r="AKJ112" s="33"/>
      <c r="AKK112" s="33"/>
      <c r="AKL112" s="33"/>
      <c r="AKM112" s="33"/>
      <c r="AKN112" s="33"/>
      <c r="AKO112" s="33"/>
      <c r="AKP112" s="33"/>
      <c r="AKQ112" s="33"/>
      <c r="AKR112" s="33"/>
      <c r="AKS112" s="33"/>
      <c r="AKT112" s="33"/>
      <c r="AKU112" s="33"/>
      <c r="AKV112" s="33"/>
      <c r="AKW112" s="33"/>
      <c r="AKX112" s="33"/>
      <c r="AKY112" s="33"/>
      <c r="AKZ112" s="33"/>
      <c r="ALA112" s="33"/>
      <c r="ALB112" s="33"/>
      <c r="ALC112" s="33"/>
      <c r="ALD112" s="33"/>
      <c r="ALE112" s="33"/>
      <c r="ALF112" s="33"/>
      <c r="ALG112" s="33"/>
      <c r="ALH112" s="33"/>
      <c r="ALI112" s="33"/>
      <c r="ALJ112" s="33"/>
      <c r="ALK112" s="33"/>
      <c r="ALL112" s="33"/>
      <c r="ALM112" s="33"/>
      <c r="ALN112" s="33"/>
      <c r="ALO112" s="33"/>
      <c r="ALP112" s="33"/>
      <c r="ALQ112" s="33"/>
      <c r="ALR112" s="33"/>
      <c r="ALS112" s="33"/>
      <c r="ALT112" s="33"/>
      <c r="ALU112" s="33"/>
      <c r="ALV112" s="33"/>
      <c r="ALW112" s="33"/>
      <c r="ALX112" s="33"/>
      <c r="ALY112" s="33"/>
      <c r="ALZ112" s="33"/>
      <c r="AMA112" s="33"/>
      <c r="AMB112" s="33"/>
      <c r="AMC112" s="33"/>
      <c r="AMD112" s="33"/>
      <c r="AME112" s="33"/>
      <c r="AMF112" s="33"/>
      <c r="AMG112" s="33"/>
      <c r="AMH112" s="33"/>
      <c r="AMI112" s="33"/>
      <c r="AMJ112" s="33"/>
    </row>
    <row r="113" spans="1:1024" ht="15.75" customHeight="1">
      <c r="A113" s="136"/>
      <c r="B113" s="137"/>
      <c r="C113" s="137"/>
      <c r="D113" s="137"/>
      <c r="E113" s="137"/>
      <c r="F113" s="137"/>
      <c r="G113" s="137"/>
      <c r="H113" s="136"/>
      <c r="I113" s="136"/>
      <c r="J113" s="136"/>
      <c r="K113" s="138"/>
      <c r="L113" s="139"/>
      <c r="M113" s="139"/>
      <c r="N113" s="139"/>
      <c r="O113" s="139"/>
      <c r="P113" s="136"/>
      <c r="Q113" s="140"/>
      <c r="R113" s="140"/>
      <c r="S113" s="136"/>
      <c r="T113" s="136"/>
      <c r="U113" s="136"/>
      <c r="V113" s="136"/>
      <c r="W113" s="136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  <c r="UM113" s="33"/>
      <c r="UN113" s="33"/>
      <c r="UO113" s="33"/>
      <c r="UP113" s="33"/>
      <c r="UQ113" s="33"/>
      <c r="UR113" s="33"/>
      <c r="US113" s="33"/>
      <c r="UT113" s="33"/>
      <c r="UU113" s="33"/>
      <c r="UV113" s="33"/>
      <c r="UW113" s="33"/>
      <c r="UX113" s="33"/>
      <c r="UY113" s="33"/>
      <c r="UZ113" s="33"/>
      <c r="VA113" s="33"/>
      <c r="VB113" s="33"/>
      <c r="VC113" s="33"/>
      <c r="VD113" s="33"/>
      <c r="VE113" s="33"/>
      <c r="VF113" s="33"/>
      <c r="VG113" s="33"/>
      <c r="VH113" s="33"/>
      <c r="VI113" s="33"/>
      <c r="VJ113" s="33"/>
      <c r="VK113" s="33"/>
      <c r="VL113" s="33"/>
      <c r="VM113" s="33"/>
      <c r="VN113" s="33"/>
      <c r="VO113" s="33"/>
      <c r="VP113" s="33"/>
      <c r="VQ113" s="33"/>
      <c r="VR113" s="33"/>
      <c r="VS113" s="33"/>
      <c r="VT113" s="33"/>
      <c r="VU113" s="33"/>
      <c r="VV113" s="33"/>
      <c r="VW113" s="33"/>
      <c r="VX113" s="33"/>
      <c r="VY113" s="33"/>
      <c r="VZ113" s="33"/>
      <c r="WA113" s="33"/>
      <c r="WB113" s="33"/>
      <c r="WC113" s="33"/>
      <c r="WD113" s="33"/>
      <c r="WE113" s="33"/>
      <c r="WF113" s="33"/>
      <c r="WG113" s="33"/>
      <c r="WH113" s="33"/>
      <c r="WI113" s="33"/>
      <c r="WJ113" s="33"/>
      <c r="WK113" s="33"/>
      <c r="WL113" s="33"/>
      <c r="WM113" s="33"/>
      <c r="WN113" s="33"/>
      <c r="WO113" s="33"/>
      <c r="WP113" s="33"/>
      <c r="WQ113" s="33"/>
      <c r="WR113" s="33"/>
      <c r="WS113" s="33"/>
      <c r="WT113" s="33"/>
      <c r="WU113" s="33"/>
      <c r="WV113" s="33"/>
      <c r="WW113" s="33"/>
      <c r="WX113" s="33"/>
      <c r="WY113" s="33"/>
      <c r="WZ113" s="33"/>
      <c r="XA113" s="33"/>
      <c r="XB113" s="33"/>
      <c r="XC113" s="33"/>
      <c r="XD113" s="33"/>
      <c r="XE113" s="33"/>
      <c r="XF113" s="33"/>
      <c r="XG113" s="33"/>
      <c r="XH113" s="33"/>
      <c r="XI113" s="33"/>
      <c r="XJ113" s="33"/>
      <c r="XK113" s="33"/>
      <c r="XL113" s="33"/>
      <c r="XM113" s="33"/>
      <c r="XN113" s="33"/>
      <c r="XO113" s="33"/>
      <c r="XP113" s="33"/>
      <c r="XQ113" s="33"/>
      <c r="XR113" s="33"/>
      <c r="XS113" s="33"/>
      <c r="XT113" s="33"/>
      <c r="XU113" s="33"/>
      <c r="XV113" s="33"/>
      <c r="XW113" s="33"/>
      <c r="XX113" s="33"/>
      <c r="XY113" s="33"/>
      <c r="XZ113" s="33"/>
      <c r="YA113" s="33"/>
      <c r="YB113" s="33"/>
      <c r="YC113" s="33"/>
      <c r="YD113" s="33"/>
      <c r="YE113" s="33"/>
      <c r="YF113" s="33"/>
      <c r="YG113" s="33"/>
      <c r="YH113" s="33"/>
      <c r="YI113" s="33"/>
      <c r="YJ113" s="33"/>
      <c r="YK113" s="33"/>
      <c r="YL113" s="33"/>
      <c r="YM113" s="33"/>
      <c r="YN113" s="33"/>
      <c r="YO113" s="33"/>
      <c r="YP113" s="33"/>
      <c r="YQ113" s="33"/>
      <c r="YR113" s="33"/>
      <c r="YS113" s="33"/>
      <c r="YT113" s="33"/>
      <c r="YU113" s="33"/>
      <c r="YV113" s="33"/>
      <c r="YW113" s="33"/>
      <c r="YX113" s="33"/>
      <c r="YY113" s="33"/>
      <c r="YZ113" s="33"/>
      <c r="ZA113" s="33"/>
      <c r="ZB113" s="33"/>
      <c r="ZC113" s="33"/>
      <c r="ZD113" s="33"/>
      <c r="ZE113" s="33"/>
      <c r="ZF113" s="33"/>
      <c r="ZG113" s="33"/>
      <c r="ZH113" s="33"/>
      <c r="ZI113" s="33"/>
      <c r="ZJ113" s="33"/>
      <c r="ZK113" s="33"/>
      <c r="ZL113" s="33"/>
      <c r="ZM113" s="33"/>
      <c r="ZN113" s="33"/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/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/>
      <c r="AAR113" s="33"/>
      <c r="AAS113" s="33"/>
      <c r="AAT113" s="33"/>
      <c r="AAU113" s="33"/>
      <c r="AAV113" s="33"/>
      <c r="AAW113" s="33"/>
      <c r="AAX113" s="33"/>
      <c r="AAY113" s="33"/>
      <c r="AAZ113" s="33"/>
      <c r="ABA113" s="33"/>
      <c r="ABB113" s="33"/>
      <c r="ABC113" s="33"/>
      <c r="ABD113" s="33"/>
      <c r="ABE113" s="33"/>
      <c r="ABF113" s="33"/>
      <c r="ABG113" s="33"/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/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/>
      <c r="ACI113" s="33"/>
      <c r="ACJ113" s="33"/>
      <c r="ACK113" s="33"/>
      <c r="ACL113" s="33"/>
      <c r="ACM113" s="33"/>
      <c r="ACN113" s="33"/>
      <c r="ACO113" s="33"/>
      <c r="ACP113" s="33"/>
      <c r="ACQ113" s="33"/>
      <c r="ACR113" s="33"/>
      <c r="ACS113" s="33"/>
      <c r="ACT113" s="33"/>
      <c r="ACU113" s="33"/>
      <c r="ACV113" s="33"/>
      <c r="ACW113" s="33"/>
      <c r="ACX113" s="33"/>
      <c r="ACY113" s="33"/>
      <c r="ACZ113" s="33"/>
      <c r="ADA113" s="33"/>
      <c r="ADB113" s="33"/>
      <c r="ADC113" s="33"/>
      <c r="ADD113" s="33"/>
      <c r="ADE113" s="33"/>
      <c r="ADF113" s="33"/>
      <c r="ADG113" s="33"/>
      <c r="ADH113" s="33"/>
      <c r="ADI113" s="33"/>
      <c r="ADJ113" s="33"/>
      <c r="ADK113" s="33"/>
      <c r="ADL113" s="33"/>
      <c r="ADM113" s="33"/>
      <c r="ADN113" s="33"/>
      <c r="ADO113" s="33"/>
      <c r="ADP113" s="33"/>
      <c r="ADQ113" s="33"/>
      <c r="ADR113" s="33"/>
      <c r="ADS113" s="33"/>
      <c r="ADT113" s="33"/>
      <c r="ADU113" s="33"/>
      <c r="ADV113" s="33"/>
      <c r="ADW113" s="33"/>
      <c r="ADX113" s="33"/>
      <c r="ADY113" s="33"/>
      <c r="ADZ113" s="33"/>
      <c r="AEA113" s="33"/>
      <c r="AEB113" s="33"/>
      <c r="AEC113" s="33"/>
      <c r="AED113" s="33"/>
      <c r="AEE113" s="33"/>
      <c r="AEF113" s="33"/>
      <c r="AEG113" s="33"/>
      <c r="AEH113" s="33"/>
      <c r="AEI113" s="33"/>
      <c r="AEJ113" s="33"/>
      <c r="AEK113" s="33"/>
      <c r="AEL113" s="33"/>
      <c r="AEM113" s="33"/>
      <c r="AEN113" s="33"/>
      <c r="AEO113" s="33"/>
      <c r="AEP113" s="33"/>
      <c r="AEQ113" s="33"/>
      <c r="AER113" s="33"/>
      <c r="AES113" s="33"/>
      <c r="AET113" s="33"/>
      <c r="AEU113" s="33"/>
      <c r="AEV113" s="33"/>
      <c r="AEW113" s="33"/>
      <c r="AEX113" s="33"/>
      <c r="AEY113" s="33"/>
      <c r="AEZ113" s="33"/>
      <c r="AFA113" s="33"/>
      <c r="AFB113" s="33"/>
      <c r="AFC113" s="33"/>
      <c r="AFD113" s="33"/>
      <c r="AFE113" s="33"/>
      <c r="AFF113" s="33"/>
      <c r="AFG113" s="33"/>
      <c r="AFH113" s="33"/>
      <c r="AFI113" s="33"/>
      <c r="AFJ113" s="33"/>
      <c r="AFK113" s="33"/>
      <c r="AFL113" s="33"/>
      <c r="AFM113" s="33"/>
      <c r="AFN113" s="33"/>
      <c r="AFO113" s="33"/>
      <c r="AFP113" s="33"/>
      <c r="AFQ113" s="33"/>
      <c r="AFR113" s="33"/>
      <c r="AFS113" s="33"/>
      <c r="AFT113" s="33"/>
      <c r="AFU113" s="33"/>
      <c r="AFV113" s="33"/>
      <c r="AFW113" s="33"/>
      <c r="AFX113" s="33"/>
      <c r="AFY113" s="33"/>
      <c r="AFZ113" s="33"/>
      <c r="AGA113" s="33"/>
      <c r="AGB113" s="33"/>
      <c r="AGC113" s="33"/>
      <c r="AGD113" s="33"/>
      <c r="AGE113" s="33"/>
      <c r="AGF113" s="33"/>
      <c r="AGG113" s="33"/>
      <c r="AGH113" s="33"/>
      <c r="AGI113" s="33"/>
      <c r="AGJ113" s="33"/>
      <c r="AGK113" s="33"/>
      <c r="AGL113" s="33"/>
      <c r="AGM113" s="33"/>
      <c r="AGN113" s="33"/>
      <c r="AGO113" s="33"/>
      <c r="AGP113" s="33"/>
      <c r="AGQ113" s="33"/>
      <c r="AGR113" s="33"/>
      <c r="AGS113" s="33"/>
      <c r="AGT113" s="33"/>
      <c r="AGU113" s="33"/>
      <c r="AGV113" s="33"/>
      <c r="AGW113" s="33"/>
      <c r="AGX113" s="33"/>
      <c r="AGY113" s="33"/>
      <c r="AGZ113" s="33"/>
      <c r="AHA113" s="33"/>
      <c r="AHB113" s="33"/>
      <c r="AHC113" s="33"/>
      <c r="AHD113" s="33"/>
      <c r="AHE113" s="33"/>
      <c r="AHF113" s="33"/>
      <c r="AHG113" s="33"/>
      <c r="AHH113" s="33"/>
      <c r="AHI113" s="33"/>
      <c r="AHJ113" s="33"/>
      <c r="AHK113" s="33"/>
      <c r="AHL113" s="33"/>
      <c r="AHM113" s="33"/>
      <c r="AHN113" s="33"/>
      <c r="AHO113" s="33"/>
      <c r="AHP113" s="33"/>
      <c r="AHQ113" s="33"/>
      <c r="AHR113" s="33"/>
      <c r="AHS113" s="33"/>
      <c r="AHT113" s="33"/>
      <c r="AHU113" s="33"/>
      <c r="AHV113" s="33"/>
      <c r="AHW113" s="33"/>
      <c r="AHX113" s="33"/>
      <c r="AHY113" s="33"/>
      <c r="AHZ113" s="33"/>
      <c r="AIA113" s="33"/>
      <c r="AIB113" s="33"/>
      <c r="AIC113" s="33"/>
      <c r="AID113" s="33"/>
      <c r="AIE113" s="33"/>
      <c r="AIF113" s="33"/>
      <c r="AIG113" s="33"/>
      <c r="AIH113" s="33"/>
      <c r="AII113" s="33"/>
      <c r="AIJ113" s="33"/>
      <c r="AIK113" s="33"/>
      <c r="AIL113" s="33"/>
      <c r="AIM113" s="33"/>
      <c r="AIN113" s="33"/>
      <c r="AIO113" s="33"/>
      <c r="AIP113" s="33"/>
      <c r="AIQ113" s="33"/>
      <c r="AIR113" s="33"/>
      <c r="AIS113" s="33"/>
      <c r="AIT113" s="33"/>
      <c r="AIU113" s="33"/>
      <c r="AIV113" s="33"/>
      <c r="AIW113" s="33"/>
      <c r="AIX113" s="33"/>
      <c r="AIY113" s="33"/>
      <c r="AIZ113" s="33"/>
      <c r="AJA113" s="33"/>
      <c r="AJB113" s="33"/>
      <c r="AJC113" s="33"/>
      <c r="AJD113" s="33"/>
      <c r="AJE113" s="33"/>
      <c r="AJF113" s="33"/>
      <c r="AJG113" s="33"/>
      <c r="AJH113" s="33"/>
      <c r="AJI113" s="33"/>
      <c r="AJJ113" s="33"/>
      <c r="AJK113" s="33"/>
      <c r="AJL113" s="33"/>
      <c r="AJM113" s="33"/>
      <c r="AJN113" s="33"/>
      <c r="AJO113" s="33"/>
      <c r="AJP113" s="33"/>
      <c r="AJQ113" s="33"/>
      <c r="AJR113" s="33"/>
      <c r="AJS113" s="33"/>
      <c r="AJT113" s="33"/>
      <c r="AJU113" s="33"/>
      <c r="AJV113" s="33"/>
      <c r="AJW113" s="33"/>
      <c r="AJX113" s="33"/>
      <c r="AJY113" s="33"/>
      <c r="AJZ113" s="33"/>
      <c r="AKA113" s="33"/>
      <c r="AKB113" s="33"/>
      <c r="AKC113" s="33"/>
      <c r="AKD113" s="33"/>
      <c r="AKE113" s="33"/>
      <c r="AKF113" s="33"/>
      <c r="AKG113" s="33"/>
      <c r="AKH113" s="33"/>
      <c r="AKI113" s="33"/>
      <c r="AKJ113" s="33"/>
      <c r="AKK113" s="33"/>
      <c r="AKL113" s="33"/>
      <c r="AKM113" s="33"/>
      <c r="AKN113" s="33"/>
      <c r="AKO113" s="33"/>
      <c r="AKP113" s="33"/>
      <c r="AKQ113" s="33"/>
      <c r="AKR113" s="33"/>
      <c r="AKS113" s="33"/>
      <c r="AKT113" s="33"/>
      <c r="AKU113" s="33"/>
      <c r="AKV113" s="33"/>
      <c r="AKW113" s="33"/>
      <c r="AKX113" s="33"/>
      <c r="AKY113" s="33"/>
      <c r="AKZ113" s="33"/>
      <c r="ALA113" s="33"/>
      <c r="ALB113" s="33"/>
      <c r="ALC113" s="33"/>
      <c r="ALD113" s="33"/>
      <c r="ALE113" s="33"/>
      <c r="ALF113" s="33"/>
      <c r="ALG113" s="33"/>
      <c r="ALH113" s="33"/>
      <c r="ALI113" s="33"/>
      <c r="ALJ113" s="33"/>
      <c r="ALK113" s="33"/>
      <c r="ALL113" s="33"/>
      <c r="ALM113" s="33"/>
      <c r="ALN113" s="33"/>
      <c r="ALO113" s="33"/>
      <c r="ALP113" s="33"/>
      <c r="ALQ113" s="33"/>
      <c r="ALR113" s="33"/>
      <c r="ALS113" s="33"/>
      <c r="ALT113" s="33"/>
      <c r="ALU113" s="33"/>
      <c r="ALV113" s="33"/>
      <c r="ALW113" s="33"/>
      <c r="ALX113" s="33"/>
      <c r="ALY113" s="33"/>
      <c r="ALZ113" s="33"/>
      <c r="AMA113" s="33"/>
      <c r="AMB113" s="33"/>
      <c r="AMC113" s="33"/>
      <c r="AMD113" s="33"/>
      <c r="AME113" s="33"/>
      <c r="AMF113" s="33"/>
      <c r="AMG113" s="33"/>
      <c r="AMH113" s="33"/>
      <c r="AMI113" s="33"/>
      <c r="AMJ113" s="33"/>
    </row>
    <row r="114" spans="1:1024" ht="15.75" customHeight="1">
      <c r="A114" s="136"/>
      <c r="B114" s="137"/>
      <c r="C114" s="137"/>
      <c r="D114" s="137"/>
      <c r="E114" s="137"/>
      <c r="F114" s="137"/>
      <c r="G114" s="137"/>
      <c r="H114" s="136"/>
      <c r="I114" s="136"/>
      <c r="J114" s="136"/>
      <c r="K114" s="138"/>
      <c r="L114" s="139"/>
      <c r="M114" s="139"/>
      <c r="N114" s="139"/>
      <c r="O114" s="139"/>
      <c r="P114" s="136"/>
      <c r="Q114" s="140"/>
      <c r="R114" s="140"/>
      <c r="S114" s="136"/>
      <c r="T114" s="136"/>
      <c r="U114" s="136"/>
      <c r="V114" s="136"/>
      <c r="W114" s="136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/>
      <c r="UZ114" s="33"/>
      <c r="VA114" s="33"/>
      <c r="VB114" s="33"/>
      <c r="VC114" s="33"/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/>
      <c r="VP114" s="33"/>
      <c r="VQ114" s="33"/>
      <c r="VR114" s="33"/>
      <c r="VS114" s="33"/>
      <c r="VT114" s="33"/>
      <c r="VU114" s="33"/>
      <c r="VV114" s="33"/>
      <c r="VW114" s="33"/>
      <c r="VX114" s="33"/>
      <c r="VY114" s="33"/>
      <c r="VZ114" s="33"/>
      <c r="WA114" s="33"/>
      <c r="WB114" s="33"/>
      <c r="WC114" s="33"/>
      <c r="WD114" s="33"/>
      <c r="WE114" s="33"/>
      <c r="WF114" s="33"/>
      <c r="WG114" s="33"/>
      <c r="WH114" s="33"/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/>
      <c r="XP114" s="33"/>
      <c r="XQ114" s="33"/>
      <c r="XR114" s="33"/>
      <c r="XS114" s="33"/>
      <c r="XT114" s="33"/>
      <c r="XU114" s="33"/>
      <c r="XV114" s="33"/>
      <c r="XW114" s="33"/>
      <c r="XX114" s="33"/>
      <c r="XY114" s="33"/>
      <c r="XZ114" s="33"/>
      <c r="YA114" s="33"/>
      <c r="YB114" s="33"/>
      <c r="YC114" s="33"/>
      <c r="YD114" s="33"/>
      <c r="YE114" s="33"/>
      <c r="YF114" s="33"/>
      <c r="YG114" s="33"/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/>
      <c r="YS114" s="33"/>
      <c r="YT114" s="33"/>
      <c r="YU114" s="33"/>
      <c r="YV114" s="33"/>
      <c r="YW114" s="33"/>
      <c r="YX114" s="33"/>
      <c r="YY114" s="33"/>
      <c r="YZ114" s="33"/>
      <c r="ZA114" s="33"/>
      <c r="ZB114" s="33"/>
      <c r="ZC114" s="33"/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/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/>
      <c r="ADP114" s="33"/>
      <c r="ADQ114" s="33"/>
      <c r="ADR114" s="33"/>
      <c r="ADS114" s="33"/>
      <c r="ADT114" s="33"/>
      <c r="ADU114" s="33"/>
      <c r="ADV114" s="33"/>
      <c r="ADW114" s="33"/>
      <c r="ADX114" s="33"/>
      <c r="ADY114" s="33"/>
      <c r="ADZ114" s="33"/>
      <c r="AEA114" s="33"/>
      <c r="AEB114" s="33"/>
      <c r="AEC114" s="33"/>
      <c r="AED114" s="33"/>
      <c r="AEE114" s="33"/>
      <c r="AEF114" s="33"/>
      <c r="AEG114" s="33"/>
      <c r="AEH114" s="33"/>
      <c r="AEI114" s="33"/>
      <c r="AEJ114" s="33"/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/>
      <c r="AEX114" s="33"/>
      <c r="AEY114" s="33"/>
      <c r="AEZ114" s="33"/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/>
      <c r="AFN114" s="33"/>
      <c r="AFO114" s="33"/>
      <c r="AFP114" s="33"/>
      <c r="AFQ114" s="33"/>
      <c r="AFR114" s="33"/>
      <c r="AFS114" s="33"/>
      <c r="AFT114" s="33"/>
      <c r="AFU114" s="33"/>
      <c r="AFV114" s="33"/>
      <c r="AFW114" s="33"/>
      <c r="AFX114" s="33"/>
      <c r="AFY114" s="33"/>
      <c r="AFZ114" s="33"/>
      <c r="AGA114" s="33"/>
      <c r="AGB114" s="33"/>
      <c r="AGC114" s="33"/>
      <c r="AGD114" s="33"/>
      <c r="AGE114" s="33"/>
      <c r="AGF114" s="33"/>
      <c r="AGG114" s="33"/>
      <c r="AGH114" s="33"/>
      <c r="AGI114" s="33"/>
      <c r="AGJ114" s="33"/>
      <c r="AGK114" s="33"/>
      <c r="AGL114" s="33"/>
      <c r="AGM114" s="33"/>
      <c r="AGN114" s="33"/>
      <c r="AGO114" s="33"/>
      <c r="AGP114" s="33"/>
      <c r="AGQ114" s="33"/>
      <c r="AGR114" s="33"/>
      <c r="AGS114" s="33"/>
      <c r="AGT114" s="33"/>
      <c r="AGU114" s="33"/>
      <c r="AGV114" s="33"/>
      <c r="AGW114" s="33"/>
      <c r="AGX114" s="33"/>
      <c r="AGY114" s="33"/>
      <c r="AGZ114" s="33"/>
      <c r="AHA114" s="33"/>
      <c r="AHB114" s="33"/>
      <c r="AHC114" s="33"/>
      <c r="AHD114" s="33"/>
      <c r="AHE114" s="33"/>
      <c r="AHF114" s="33"/>
      <c r="AHG114" s="33"/>
      <c r="AHH114" s="33"/>
      <c r="AHI114" s="33"/>
      <c r="AHJ114" s="33"/>
      <c r="AHK114" s="33"/>
      <c r="AHL114" s="33"/>
      <c r="AHM114" s="33"/>
      <c r="AHN114" s="33"/>
      <c r="AHO114" s="33"/>
      <c r="AHP114" s="33"/>
      <c r="AHQ114" s="33"/>
      <c r="AHR114" s="33"/>
      <c r="AHS114" s="33"/>
      <c r="AHT114" s="33"/>
      <c r="AHU114" s="33"/>
      <c r="AHV114" s="33"/>
      <c r="AHW114" s="33"/>
      <c r="AHX114" s="33"/>
      <c r="AHY114" s="33"/>
      <c r="AHZ114" s="33"/>
      <c r="AIA114" s="33"/>
      <c r="AIB114" s="33"/>
      <c r="AIC114" s="33"/>
      <c r="AID114" s="33"/>
      <c r="AIE114" s="33"/>
      <c r="AIF114" s="33"/>
      <c r="AIG114" s="33"/>
      <c r="AIH114" s="33"/>
      <c r="AII114" s="33"/>
      <c r="AIJ114" s="33"/>
      <c r="AIK114" s="33"/>
      <c r="AIL114" s="33"/>
      <c r="AIM114" s="33"/>
      <c r="AIN114" s="33"/>
      <c r="AIO114" s="33"/>
      <c r="AIP114" s="33"/>
      <c r="AIQ114" s="33"/>
      <c r="AIR114" s="33"/>
      <c r="AIS114" s="33"/>
      <c r="AIT114" s="33"/>
      <c r="AIU114" s="33"/>
      <c r="AIV114" s="33"/>
      <c r="AIW114" s="33"/>
      <c r="AIX114" s="33"/>
      <c r="AIY114" s="33"/>
      <c r="AIZ114" s="33"/>
      <c r="AJA114" s="33"/>
      <c r="AJB114" s="33"/>
      <c r="AJC114" s="33"/>
      <c r="AJD114" s="33"/>
      <c r="AJE114" s="33"/>
      <c r="AJF114" s="33"/>
      <c r="AJG114" s="33"/>
      <c r="AJH114" s="33"/>
      <c r="AJI114" s="33"/>
      <c r="AJJ114" s="33"/>
      <c r="AJK114" s="33"/>
      <c r="AJL114" s="33"/>
      <c r="AJM114" s="33"/>
      <c r="AJN114" s="33"/>
      <c r="AJO114" s="33"/>
      <c r="AJP114" s="33"/>
      <c r="AJQ114" s="33"/>
      <c r="AJR114" s="33"/>
      <c r="AJS114" s="33"/>
      <c r="AJT114" s="33"/>
      <c r="AJU114" s="33"/>
      <c r="AJV114" s="33"/>
      <c r="AJW114" s="33"/>
      <c r="AJX114" s="33"/>
      <c r="AJY114" s="33"/>
      <c r="AJZ114" s="33"/>
      <c r="AKA114" s="33"/>
      <c r="AKB114" s="33"/>
      <c r="AKC114" s="33"/>
      <c r="AKD114" s="33"/>
      <c r="AKE114" s="33"/>
      <c r="AKF114" s="33"/>
      <c r="AKG114" s="33"/>
      <c r="AKH114" s="33"/>
      <c r="AKI114" s="33"/>
      <c r="AKJ114" s="33"/>
      <c r="AKK114" s="33"/>
      <c r="AKL114" s="33"/>
      <c r="AKM114" s="33"/>
      <c r="AKN114" s="33"/>
      <c r="AKO114" s="33"/>
      <c r="AKP114" s="33"/>
      <c r="AKQ114" s="33"/>
      <c r="AKR114" s="33"/>
      <c r="AKS114" s="33"/>
      <c r="AKT114" s="33"/>
      <c r="AKU114" s="33"/>
      <c r="AKV114" s="33"/>
      <c r="AKW114" s="33"/>
      <c r="AKX114" s="33"/>
      <c r="AKY114" s="33"/>
      <c r="AKZ114" s="33"/>
      <c r="ALA114" s="33"/>
      <c r="ALB114" s="33"/>
      <c r="ALC114" s="33"/>
      <c r="ALD114" s="33"/>
      <c r="ALE114" s="33"/>
      <c r="ALF114" s="33"/>
      <c r="ALG114" s="33"/>
      <c r="ALH114" s="33"/>
      <c r="ALI114" s="33"/>
      <c r="ALJ114" s="33"/>
      <c r="ALK114" s="33"/>
      <c r="ALL114" s="33"/>
      <c r="ALM114" s="33"/>
      <c r="ALN114" s="33"/>
      <c r="ALO114" s="33"/>
      <c r="ALP114" s="33"/>
      <c r="ALQ114" s="33"/>
      <c r="ALR114" s="33"/>
      <c r="ALS114" s="33"/>
      <c r="ALT114" s="33"/>
      <c r="ALU114" s="33"/>
      <c r="ALV114" s="33"/>
      <c r="ALW114" s="33"/>
      <c r="ALX114" s="33"/>
      <c r="ALY114" s="33"/>
      <c r="ALZ114" s="33"/>
      <c r="AMA114" s="33"/>
      <c r="AMB114" s="33"/>
      <c r="AMC114" s="33"/>
      <c r="AMD114" s="33"/>
      <c r="AME114" s="33"/>
      <c r="AMF114" s="33"/>
      <c r="AMG114" s="33"/>
      <c r="AMH114" s="33"/>
      <c r="AMI114" s="33"/>
      <c r="AMJ114" s="33"/>
    </row>
    <row r="115" spans="1:1024" ht="15.75" customHeight="1">
      <c r="A115" s="136"/>
      <c r="B115" s="137"/>
      <c r="C115" s="137"/>
      <c r="D115" s="137"/>
      <c r="E115" s="137"/>
      <c r="F115" s="137"/>
      <c r="G115" s="137"/>
      <c r="H115" s="136"/>
      <c r="I115" s="136"/>
      <c r="J115" s="136"/>
      <c r="K115" s="138"/>
      <c r="L115" s="139"/>
      <c r="M115" s="139"/>
      <c r="N115" s="139"/>
      <c r="O115" s="139"/>
      <c r="P115" s="136"/>
      <c r="Q115" s="140"/>
      <c r="R115" s="140"/>
      <c r="S115" s="136"/>
      <c r="T115" s="136"/>
      <c r="U115" s="136"/>
      <c r="V115" s="136"/>
      <c r="W115" s="136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</row>
    <row r="116" spans="1:1024" ht="15.75" customHeight="1">
      <c r="A116" s="136"/>
      <c r="B116" s="137"/>
      <c r="C116" s="137"/>
      <c r="D116" s="137"/>
      <c r="E116" s="137"/>
      <c r="F116" s="137"/>
      <c r="G116" s="137"/>
      <c r="H116" s="136"/>
      <c r="I116" s="136"/>
      <c r="J116" s="136"/>
      <c r="K116" s="138"/>
      <c r="L116" s="139"/>
      <c r="M116" s="139"/>
      <c r="N116" s="139"/>
      <c r="O116" s="139"/>
      <c r="P116" s="136"/>
      <c r="Q116" s="140"/>
      <c r="R116" s="140"/>
      <c r="S116" s="136"/>
      <c r="T116" s="136"/>
      <c r="U116" s="136"/>
      <c r="V116" s="136"/>
      <c r="W116" s="136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</row>
    <row r="117" spans="1:1024" ht="15.75" customHeight="1">
      <c r="A117" s="136"/>
      <c r="B117" s="137"/>
      <c r="C117" s="137"/>
      <c r="D117" s="137"/>
      <c r="E117" s="137"/>
      <c r="F117" s="137"/>
      <c r="G117" s="137"/>
      <c r="H117" s="136"/>
      <c r="I117" s="136"/>
      <c r="J117" s="136"/>
      <c r="K117" s="138"/>
      <c r="L117" s="139"/>
      <c r="M117" s="139"/>
      <c r="N117" s="139"/>
      <c r="O117" s="139"/>
      <c r="P117" s="136"/>
      <c r="Q117" s="140"/>
      <c r="R117" s="140"/>
      <c r="S117" s="136"/>
      <c r="T117" s="136"/>
      <c r="U117" s="136"/>
      <c r="V117" s="136"/>
      <c r="W117" s="136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</row>
    <row r="118" spans="1:1024" ht="15.75" customHeight="1">
      <c r="A118" s="136"/>
      <c r="B118" s="137"/>
      <c r="C118" s="137"/>
      <c r="D118" s="137"/>
      <c r="E118" s="137"/>
      <c r="F118" s="137"/>
      <c r="G118" s="137"/>
      <c r="H118" s="136"/>
      <c r="I118" s="136"/>
      <c r="J118" s="136"/>
      <c r="K118" s="138"/>
      <c r="L118" s="139"/>
      <c r="M118" s="139"/>
      <c r="N118" s="139"/>
      <c r="O118" s="139"/>
      <c r="P118" s="136"/>
      <c r="Q118" s="140"/>
      <c r="R118" s="140"/>
      <c r="S118" s="136"/>
      <c r="T118" s="136"/>
      <c r="U118" s="136"/>
      <c r="V118" s="136"/>
      <c r="W118" s="136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</row>
    <row r="119" spans="1:1024" ht="15.75" customHeight="1">
      <c r="A119" s="136"/>
      <c r="B119" s="137"/>
      <c r="C119" s="137"/>
      <c r="D119" s="137"/>
      <c r="E119" s="137"/>
      <c r="F119" s="137"/>
      <c r="G119" s="137"/>
      <c r="H119" s="136"/>
      <c r="I119" s="136"/>
      <c r="J119" s="136"/>
      <c r="K119" s="138"/>
      <c r="L119" s="139"/>
      <c r="M119" s="139"/>
      <c r="N119" s="139"/>
      <c r="O119" s="139"/>
      <c r="P119" s="136"/>
      <c r="Q119" s="140"/>
      <c r="R119" s="140"/>
      <c r="S119" s="136"/>
      <c r="T119" s="136"/>
      <c r="U119" s="136"/>
      <c r="V119" s="136"/>
      <c r="W119" s="136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  <c r="AMA119" s="33"/>
      <c r="AMB119" s="33"/>
      <c r="AMC119" s="33"/>
      <c r="AMD119" s="33"/>
      <c r="AME119" s="33"/>
      <c r="AMF119" s="33"/>
      <c r="AMG119" s="33"/>
      <c r="AMH119" s="33"/>
      <c r="AMI119" s="33"/>
      <c r="AMJ119" s="33"/>
    </row>
    <row r="120" spans="1:1024" ht="15.75" customHeight="1">
      <c r="A120" s="136"/>
      <c r="B120" s="137"/>
      <c r="C120" s="137"/>
      <c r="D120" s="137"/>
      <c r="E120" s="137"/>
      <c r="F120" s="137"/>
      <c r="G120" s="137"/>
      <c r="H120" s="136"/>
      <c r="I120" s="136"/>
      <c r="J120" s="136"/>
      <c r="K120" s="138"/>
      <c r="L120" s="139"/>
      <c r="M120" s="139"/>
      <c r="N120" s="139"/>
      <c r="O120" s="139"/>
      <c r="P120" s="136"/>
      <c r="Q120" s="140"/>
      <c r="R120" s="140"/>
      <c r="S120" s="136"/>
      <c r="T120" s="136"/>
      <c r="U120" s="136"/>
      <c r="V120" s="136"/>
      <c r="W120" s="136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  <c r="UM120" s="33"/>
      <c r="UN120" s="33"/>
      <c r="UO120" s="33"/>
      <c r="UP120" s="33"/>
      <c r="UQ120" s="33"/>
      <c r="UR120" s="33"/>
      <c r="US120" s="33"/>
      <c r="UT120" s="33"/>
      <c r="UU120" s="33"/>
      <c r="UV120" s="33"/>
      <c r="UW120" s="33"/>
      <c r="UX120" s="33"/>
      <c r="UY120" s="33"/>
      <c r="UZ120" s="33"/>
      <c r="VA120" s="33"/>
      <c r="VB120" s="33"/>
      <c r="VC120" s="33"/>
      <c r="VD120" s="33"/>
      <c r="VE120" s="33"/>
      <c r="VF120" s="33"/>
      <c r="VG120" s="33"/>
      <c r="VH120" s="33"/>
      <c r="VI120" s="33"/>
      <c r="VJ120" s="33"/>
      <c r="VK120" s="33"/>
      <c r="VL120" s="33"/>
      <c r="VM120" s="33"/>
      <c r="VN120" s="33"/>
      <c r="VO120" s="33"/>
      <c r="VP120" s="33"/>
      <c r="VQ120" s="33"/>
      <c r="VR120" s="33"/>
      <c r="VS120" s="33"/>
      <c r="VT120" s="33"/>
      <c r="VU120" s="33"/>
      <c r="VV120" s="33"/>
      <c r="VW120" s="33"/>
      <c r="VX120" s="33"/>
      <c r="VY120" s="33"/>
      <c r="VZ120" s="33"/>
      <c r="WA120" s="33"/>
      <c r="WB120" s="33"/>
      <c r="WC120" s="33"/>
      <c r="WD120" s="33"/>
      <c r="WE120" s="33"/>
      <c r="WF120" s="33"/>
      <c r="WG120" s="33"/>
      <c r="WH120" s="33"/>
      <c r="WI120" s="33"/>
      <c r="WJ120" s="33"/>
      <c r="WK120" s="33"/>
      <c r="WL120" s="33"/>
      <c r="WM120" s="33"/>
      <c r="WN120" s="33"/>
      <c r="WO120" s="33"/>
      <c r="WP120" s="33"/>
      <c r="WQ120" s="33"/>
      <c r="WR120" s="33"/>
      <c r="WS120" s="33"/>
      <c r="WT120" s="33"/>
      <c r="WU120" s="33"/>
      <c r="WV120" s="33"/>
      <c r="WW120" s="33"/>
      <c r="WX120" s="33"/>
      <c r="WY120" s="33"/>
      <c r="WZ120" s="33"/>
      <c r="XA120" s="33"/>
      <c r="XB120" s="33"/>
      <c r="XC120" s="33"/>
      <c r="XD120" s="33"/>
      <c r="XE120" s="33"/>
      <c r="XF120" s="33"/>
      <c r="XG120" s="33"/>
      <c r="XH120" s="33"/>
      <c r="XI120" s="33"/>
      <c r="XJ120" s="33"/>
      <c r="XK120" s="33"/>
      <c r="XL120" s="33"/>
      <c r="XM120" s="33"/>
      <c r="XN120" s="33"/>
      <c r="XO120" s="33"/>
      <c r="XP120" s="33"/>
      <c r="XQ120" s="33"/>
      <c r="XR120" s="33"/>
      <c r="XS120" s="33"/>
      <c r="XT120" s="33"/>
      <c r="XU120" s="33"/>
      <c r="XV120" s="33"/>
      <c r="XW120" s="33"/>
      <c r="XX120" s="33"/>
      <c r="XY120" s="33"/>
      <c r="XZ120" s="33"/>
      <c r="YA120" s="33"/>
      <c r="YB120" s="33"/>
      <c r="YC120" s="33"/>
      <c r="YD120" s="33"/>
      <c r="YE120" s="33"/>
      <c r="YF120" s="33"/>
      <c r="YG120" s="33"/>
      <c r="YH120" s="33"/>
      <c r="YI120" s="33"/>
      <c r="YJ120" s="33"/>
      <c r="YK120" s="33"/>
      <c r="YL120" s="33"/>
      <c r="YM120" s="33"/>
      <c r="YN120" s="33"/>
      <c r="YO120" s="33"/>
      <c r="YP120" s="33"/>
      <c r="YQ120" s="33"/>
      <c r="YR120" s="33"/>
      <c r="YS120" s="33"/>
      <c r="YT120" s="33"/>
      <c r="YU120" s="33"/>
      <c r="YV120" s="33"/>
      <c r="YW120" s="33"/>
      <c r="YX120" s="33"/>
      <c r="YY120" s="33"/>
      <c r="YZ120" s="33"/>
      <c r="ZA120" s="33"/>
      <c r="ZB120" s="33"/>
      <c r="ZC120" s="33"/>
      <c r="ZD120" s="33"/>
      <c r="ZE120" s="33"/>
      <c r="ZF120" s="33"/>
      <c r="ZG120" s="33"/>
      <c r="ZH120" s="33"/>
      <c r="ZI120" s="33"/>
      <c r="ZJ120" s="33"/>
      <c r="ZK120" s="33"/>
      <c r="ZL120" s="33"/>
      <c r="ZM120" s="33"/>
      <c r="ZN120" s="33"/>
      <c r="ZO120" s="33"/>
      <c r="ZP120" s="33"/>
      <c r="ZQ120" s="33"/>
      <c r="ZR120" s="33"/>
      <c r="ZS120" s="33"/>
      <c r="ZT120" s="33"/>
      <c r="ZU120" s="33"/>
      <c r="ZV120" s="33"/>
      <c r="ZW120" s="33"/>
      <c r="ZX120" s="33"/>
      <c r="ZY120" s="33"/>
      <c r="ZZ120" s="33"/>
      <c r="AAA120" s="33"/>
      <c r="AAB120" s="33"/>
      <c r="AAC120" s="33"/>
      <c r="AAD120" s="33"/>
      <c r="AAE120" s="33"/>
      <c r="AAF120" s="33"/>
      <c r="AAG120" s="33"/>
      <c r="AAH120" s="33"/>
      <c r="AAI120" s="33"/>
      <c r="AAJ120" s="33"/>
      <c r="AAK120" s="33"/>
      <c r="AAL120" s="33"/>
      <c r="AAM120" s="33"/>
      <c r="AAN120" s="33"/>
      <c r="AAO120" s="33"/>
      <c r="AAP120" s="33"/>
      <c r="AAQ120" s="33"/>
      <c r="AAR120" s="33"/>
      <c r="AAS120" s="33"/>
      <c r="AAT120" s="33"/>
      <c r="AAU120" s="33"/>
      <c r="AAV120" s="33"/>
      <c r="AAW120" s="33"/>
      <c r="AAX120" s="33"/>
      <c r="AAY120" s="33"/>
      <c r="AAZ120" s="33"/>
      <c r="ABA120" s="33"/>
      <c r="ABB120" s="33"/>
      <c r="ABC120" s="33"/>
      <c r="ABD120" s="33"/>
      <c r="ABE120" s="33"/>
      <c r="ABF120" s="33"/>
      <c r="ABG120" s="33"/>
      <c r="ABH120" s="33"/>
      <c r="ABI120" s="33"/>
      <c r="ABJ120" s="33"/>
      <c r="ABK120" s="33"/>
      <c r="ABL120" s="33"/>
      <c r="ABM120" s="33"/>
      <c r="ABN120" s="33"/>
      <c r="ABO120" s="33"/>
      <c r="ABP120" s="33"/>
      <c r="ABQ120" s="33"/>
      <c r="ABR120" s="33"/>
      <c r="ABS120" s="33"/>
      <c r="ABT120" s="33"/>
      <c r="ABU120" s="33"/>
      <c r="ABV120" s="33"/>
      <c r="ABW120" s="33"/>
      <c r="ABX120" s="33"/>
      <c r="ABY120" s="33"/>
      <c r="ABZ120" s="33"/>
      <c r="ACA120" s="33"/>
      <c r="ACB120" s="33"/>
      <c r="ACC120" s="33"/>
      <c r="ACD120" s="33"/>
      <c r="ACE120" s="33"/>
      <c r="ACF120" s="33"/>
      <c r="ACG120" s="33"/>
      <c r="ACH120" s="33"/>
      <c r="ACI120" s="33"/>
      <c r="ACJ120" s="33"/>
      <c r="ACK120" s="33"/>
      <c r="ACL120" s="33"/>
      <c r="ACM120" s="33"/>
      <c r="ACN120" s="33"/>
      <c r="ACO120" s="33"/>
      <c r="ACP120" s="33"/>
      <c r="ACQ120" s="33"/>
      <c r="ACR120" s="33"/>
      <c r="ACS120" s="33"/>
      <c r="ACT120" s="33"/>
      <c r="ACU120" s="33"/>
      <c r="ACV120" s="33"/>
      <c r="ACW120" s="33"/>
      <c r="ACX120" s="33"/>
      <c r="ACY120" s="33"/>
      <c r="ACZ120" s="33"/>
      <c r="ADA120" s="33"/>
      <c r="ADB120" s="33"/>
      <c r="ADC120" s="33"/>
      <c r="ADD120" s="33"/>
      <c r="ADE120" s="33"/>
      <c r="ADF120" s="33"/>
      <c r="ADG120" s="33"/>
      <c r="ADH120" s="33"/>
      <c r="ADI120" s="33"/>
      <c r="ADJ120" s="33"/>
      <c r="ADK120" s="33"/>
      <c r="ADL120" s="33"/>
      <c r="ADM120" s="33"/>
      <c r="ADN120" s="33"/>
      <c r="ADO120" s="33"/>
      <c r="ADP120" s="33"/>
      <c r="ADQ120" s="33"/>
      <c r="ADR120" s="33"/>
      <c r="ADS120" s="33"/>
      <c r="ADT120" s="33"/>
      <c r="ADU120" s="33"/>
      <c r="ADV120" s="33"/>
      <c r="ADW120" s="33"/>
      <c r="ADX120" s="33"/>
      <c r="ADY120" s="33"/>
      <c r="ADZ120" s="33"/>
      <c r="AEA120" s="33"/>
      <c r="AEB120" s="33"/>
      <c r="AEC120" s="33"/>
      <c r="AED120" s="33"/>
      <c r="AEE120" s="33"/>
      <c r="AEF120" s="33"/>
      <c r="AEG120" s="33"/>
      <c r="AEH120" s="33"/>
      <c r="AEI120" s="33"/>
      <c r="AEJ120" s="33"/>
      <c r="AEK120" s="33"/>
      <c r="AEL120" s="33"/>
      <c r="AEM120" s="33"/>
      <c r="AEN120" s="33"/>
      <c r="AEO120" s="33"/>
      <c r="AEP120" s="33"/>
      <c r="AEQ120" s="33"/>
      <c r="AER120" s="33"/>
      <c r="AES120" s="33"/>
      <c r="AET120" s="33"/>
      <c r="AEU120" s="33"/>
      <c r="AEV120" s="33"/>
      <c r="AEW120" s="33"/>
      <c r="AEX120" s="33"/>
      <c r="AEY120" s="33"/>
      <c r="AEZ120" s="33"/>
      <c r="AFA120" s="33"/>
      <c r="AFB120" s="33"/>
      <c r="AFC120" s="33"/>
      <c r="AFD120" s="33"/>
      <c r="AFE120" s="33"/>
      <c r="AFF120" s="33"/>
      <c r="AFG120" s="33"/>
      <c r="AFH120" s="33"/>
      <c r="AFI120" s="33"/>
      <c r="AFJ120" s="33"/>
      <c r="AFK120" s="33"/>
      <c r="AFL120" s="33"/>
      <c r="AFM120" s="33"/>
      <c r="AFN120" s="33"/>
      <c r="AFO120" s="33"/>
      <c r="AFP120" s="33"/>
      <c r="AFQ120" s="33"/>
      <c r="AFR120" s="33"/>
      <c r="AFS120" s="33"/>
      <c r="AFT120" s="33"/>
      <c r="AFU120" s="33"/>
      <c r="AFV120" s="33"/>
      <c r="AFW120" s="33"/>
      <c r="AFX120" s="33"/>
      <c r="AFY120" s="33"/>
      <c r="AFZ120" s="33"/>
      <c r="AGA120" s="33"/>
      <c r="AGB120" s="33"/>
      <c r="AGC120" s="33"/>
      <c r="AGD120" s="33"/>
      <c r="AGE120" s="33"/>
      <c r="AGF120" s="33"/>
      <c r="AGG120" s="33"/>
      <c r="AGH120" s="33"/>
      <c r="AGI120" s="33"/>
      <c r="AGJ120" s="33"/>
      <c r="AGK120" s="33"/>
      <c r="AGL120" s="33"/>
      <c r="AGM120" s="33"/>
      <c r="AGN120" s="33"/>
      <c r="AGO120" s="33"/>
      <c r="AGP120" s="33"/>
      <c r="AGQ120" s="33"/>
      <c r="AGR120" s="33"/>
      <c r="AGS120" s="33"/>
      <c r="AGT120" s="33"/>
      <c r="AGU120" s="33"/>
      <c r="AGV120" s="33"/>
      <c r="AGW120" s="33"/>
      <c r="AGX120" s="33"/>
      <c r="AGY120" s="33"/>
      <c r="AGZ120" s="33"/>
      <c r="AHA120" s="33"/>
      <c r="AHB120" s="33"/>
      <c r="AHC120" s="33"/>
      <c r="AHD120" s="33"/>
      <c r="AHE120" s="33"/>
      <c r="AHF120" s="33"/>
      <c r="AHG120" s="33"/>
      <c r="AHH120" s="33"/>
      <c r="AHI120" s="33"/>
      <c r="AHJ120" s="33"/>
      <c r="AHK120" s="33"/>
      <c r="AHL120" s="33"/>
      <c r="AHM120" s="33"/>
      <c r="AHN120" s="33"/>
      <c r="AHO120" s="33"/>
      <c r="AHP120" s="33"/>
      <c r="AHQ120" s="33"/>
      <c r="AHR120" s="33"/>
      <c r="AHS120" s="33"/>
      <c r="AHT120" s="33"/>
      <c r="AHU120" s="33"/>
      <c r="AHV120" s="33"/>
      <c r="AHW120" s="33"/>
      <c r="AHX120" s="33"/>
      <c r="AHY120" s="33"/>
      <c r="AHZ120" s="33"/>
      <c r="AIA120" s="33"/>
      <c r="AIB120" s="33"/>
      <c r="AIC120" s="33"/>
      <c r="AID120" s="33"/>
      <c r="AIE120" s="33"/>
      <c r="AIF120" s="33"/>
      <c r="AIG120" s="33"/>
      <c r="AIH120" s="33"/>
      <c r="AII120" s="33"/>
      <c r="AIJ120" s="33"/>
      <c r="AIK120" s="33"/>
      <c r="AIL120" s="33"/>
      <c r="AIM120" s="33"/>
      <c r="AIN120" s="33"/>
      <c r="AIO120" s="33"/>
      <c r="AIP120" s="33"/>
      <c r="AIQ120" s="33"/>
      <c r="AIR120" s="33"/>
      <c r="AIS120" s="33"/>
      <c r="AIT120" s="33"/>
      <c r="AIU120" s="33"/>
      <c r="AIV120" s="33"/>
      <c r="AIW120" s="33"/>
      <c r="AIX120" s="33"/>
      <c r="AIY120" s="33"/>
      <c r="AIZ120" s="33"/>
      <c r="AJA120" s="33"/>
      <c r="AJB120" s="33"/>
      <c r="AJC120" s="33"/>
      <c r="AJD120" s="33"/>
      <c r="AJE120" s="33"/>
      <c r="AJF120" s="33"/>
      <c r="AJG120" s="33"/>
      <c r="AJH120" s="33"/>
      <c r="AJI120" s="33"/>
      <c r="AJJ120" s="33"/>
      <c r="AJK120" s="33"/>
      <c r="AJL120" s="33"/>
      <c r="AJM120" s="33"/>
      <c r="AJN120" s="33"/>
      <c r="AJO120" s="33"/>
      <c r="AJP120" s="33"/>
      <c r="AJQ120" s="33"/>
      <c r="AJR120" s="33"/>
      <c r="AJS120" s="33"/>
      <c r="AJT120" s="33"/>
      <c r="AJU120" s="33"/>
      <c r="AJV120" s="33"/>
      <c r="AJW120" s="33"/>
      <c r="AJX120" s="33"/>
      <c r="AJY120" s="33"/>
      <c r="AJZ120" s="33"/>
      <c r="AKA120" s="33"/>
      <c r="AKB120" s="33"/>
      <c r="AKC120" s="33"/>
      <c r="AKD120" s="33"/>
      <c r="AKE120" s="33"/>
      <c r="AKF120" s="33"/>
      <c r="AKG120" s="33"/>
      <c r="AKH120" s="33"/>
      <c r="AKI120" s="33"/>
      <c r="AKJ120" s="33"/>
      <c r="AKK120" s="33"/>
      <c r="AKL120" s="33"/>
      <c r="AKM120" s="33"/>
      <c r="AKN120" s="33"/>
      <c r="AKO120" s="33"/>
      <c r="AKP120" s="33"/>
      <c r="AKQ120" s="33"/>
      <c r="AKR120" s="33"/>
      <c r="AKS120" s="33"/>
      <c r="AKT120" s="33"/>
      <c r="AKU120" s="33"/>
      <c r="AKV120" s="33"/>
      <c r="AKW120" s="33"/>
      <c r="AKX120" s="33"/>
      <c r="AKY120" s="33"/>
      <c r="AKZ120" s="33"/>
      <c r="ALA120" s="33"/>
      <c r="ALB120" s="33"/>
      <c r="ALC120" s="33"/>
      <c r="ALD120" s="33"/>
      <c r="ALE120" s="33"/>
      <c r="ALF120" s="33"/>
      <c r="ALG120" s="33"/>
      <c r="ALH120" s="33"/>
      <c r="ALI120" s="33"/>
      <c r="ALJ120" s="33"/>
      <c r="ALK120" s="33"/>
      <c r="ALL120" s="33"/>
      <c r="ALM120" s="33"/>
      <c r="ALN120" s="33"/>
      <c r="ALO120" s="33"/>
      <c r="ALP120" s="33"/>
      <c r="ALQ120" s="33"/>
      <c r="ALR120" s="33"/>
      <c r="ALS120" s="33"/>
      <c r="ALT120" s="33"/>
      <c r="ALU120" s="33"/>
      <c r="ALV120" s="33"/>
      <c r="ALW120" s="33"/>
      <c r="ALX120" s="33"/>
      <c r="ALY120" s="33"/>
      <c r="ALZ120" s="33"/>
      <c r="AMA120" s="33"/>
      <c r="AMB120" s="33"/>
      <c r="AMC120" s="33"/>
      <c r="AMD120" s="33"/>
      <c r="AME120" s="33"/>
      <c r="AMF120" s="33"/>
      <c r="AMG120" s="33"/>
      <c r="AMH120" s="33"/>
      <c r="AMI120" s="33"/>
      <c r="AMJ120" s="33"/>
    </row>
    <row r="121" spans="1:1024" ht="15.75" customHeight="1">
      <c r="A121" s="136"/>
      <c r="B121" s="137"/>
      <c r="C121" s="137"/>
      <c r="D121" s="137"/>
      <c r="E121" s="137"/>
      <c r="F121" s="137"/>
      <c r="G121" s="137"/>
      <c r="H121" s="136"/>
      <c r="I121" s="136"/>
      <c r="J121" s="136"/>
      <c r="K121" s="138"/>
      <c r="L121" s="139"/>
      <c r="M121" s="139"/>
      <c r="N121" s="139"/>
      <c r="O121" s="139"/>
      <c r="P121" s="136"/>
      <c r="Q121" s="140"/>
      <c r="R121" s="140"/>
      <c r="S121" s="136"/>
      <c r="T121" s="136"/>
      <c r="U121" s="136"/>
      <c r="V121" s="136"/>
      <c r="W121" s="136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  <c r="UM121" s="33"/>
      <c r="UN121" s="33"/>
      <c r="UO121" s="33"/>
      <c r="UP121" s="33"/>
      <c r="UQ121" s="33"/>
      <c r="UR121" s="33"/>
      <c r="US121" s="33"/>
      <c r="UT121" s="33"/>
      <c r="UU121" s="33"/>
      <c r="UV121" s="33"/>
      <c r="UW121" s="33"/>
      <c r="UX121" s="33"/>
      <c r="UY121" s="33"/>
      <c r="UZ121" s="33"/>
      <c r="VA121" s="33"/>
      <c r="VB121" s="33"/>
      <c r="VC121" s="33"/>
      <c r="VD121" s="33"/>
      <c r="VE121" s="33"/>
      <c r="VF121" s="33"/>
      <c r="VG121" s="33"/>
      <c r="VH121" s="33"/>
      <c r="VI121" s="33"/>
      <c r="VJ121" s="33"/>
      <c r="VK121" s="33"/>
      <c r="VL121" s="33"/>
      <c r="VM121" s="33"/>
      <c r="VN121" s="33"/>
      <c r="VO121" s="33"/>
      <c r="VP121" s="33"/>
      <c r="VQ121" s="33"/>
      <c r="VR121" s="33"/>
      <c r="VS121" s="33"/>
      <c r="VT121" s="33"/>
      <c r="VU121" s="33"/>
      <c r="VV121" s="33"/>
      <c r="VW121" s="33"/>
      <c r="VX121" s="33"/>
      <c r="VY121" s="33"/>
      <c r="VZ121" s="33"/>
      <c r="WA121" s="33"/>
      <c r="WB121" s="33"/>
      <c r="WC121" s="33"/>
      <c r="WD121" s="33"/>
      <c r="WE121" s="33"/>
      <c r="WF121" s="33"/>
      <c r="WG121" s="33"/>
      <c r="WH121" s="33"/>
      <c r="WI121" s="33"/>
      <c r="WJ121" s="33"/>
      <c r="WK121" s="33"/>
      <c r="WL121" s="33"/>
      <c r="WM121" s="33"/>
      <c r="WN121" s="33"/>
      <c r="WO121" s="33"/>
      <c r="WP121" s="33"/>
      <c r="WQ121" s="33"/>
      <c r="WR121" s="33"/>
      <c r="WS121" s="33"/>
      <c r="WT121" s="33"/>
      <c r="WU121" s="33"/>
      <c r="WV121" s="33"/>
      <c r="WW121" s="33"/>
      <c r="WX121" s="33"/>
      <c r="WY121" s="33"/>
      <c r="WZ121" s="33"/>
      <c r="XA121" s="33"/>
      <c r="XB121" s="33"/>
      <c r="XC121" s="33"/>
      <c r="XD121" s="33"/>
      <c r="XE121" s="33"/>
      <c r="XF121" s="33"/>
      <c r="XG121" s="33"/>
      <c r="XH121" s="33"/>
      <c r="XI121" s="33"/>
      <c r="XJ121" s="33"/>
      <c r="XK121" s="33"/>
      <c r="XL121" s="33"/>
      <c r="XM121" s="33"/>
      <c r="XN121" s="33"/>
      <c r="XO121" s="33"/>
      <c r="XP121" s="33"/>
      <c r="XQ121" s="33"/>
      <c r="XR121" s="33"/>
      <c r="XS121" s="33"/>
      <c r="XT121" s="33"/>
      <c r="XU121" s="33"/>
      <c r="XV121" s="33"/>
      <c r="XW121" s="33"/>
      <c r="XX121" s="33"/>
      <c r="XY121" s="33"/>
      <c r="XZ121" s="33"/>
      <c r="YA121" s="33"/>
      <c r="YB121" s="33"/>
      <c r="YC121" s="33"/>
      <c r="YD121" s="33"/>
      <c r="YE121" s="33"/>
      <c r="YF121" s="33"/>
      <c r="YG121" s="33"/>
      <c r="YH121" s="33"/>
      <c r="YI121" s="33"/>
      <c r="YJ121" s="33"/>
      <c r="YK121" s="33"/>
      <c r="YL121" s="33"/>
      <c r="YM121" s="33"/>
      <c r="YN121" s="33"/>
      <c r="YO121" s="33"/>
      <c r="YP121" s="33"/>
      <c r="YQ121" s="33"/>
      <c r="YR121" s="33"/>
      <c r="YS121" s="33"/>
      <c r="YT121" s="33"/>
      <c r="YU121" s="33"/>
      <c r="YV121" s="33"/>
      <c r="YW121" s="33"/>
      <c r="YX121" s="33"/>
      <c r="YY121" s="33"/>
      <c r="YZ121" s="33"/>
      <c r="ZA121" s="33"/>
      <c r="ZB121" s="33"/>
      <c r="ZC121" s="33"/>
      <c r="ZD121" s="33"/>
      <c r="ZE121" s="33"/>
      <c r="ZF121" s="33"/>
      <c r="ZG121" s="33"/>
      <c r="ZH121" s="33"/>
      <c r="ZI121" s="33"/>
      <c r="ZJ121" s="33"/>
      <c r="ZK121" s="33"/>
      <c r="ZL121" s="33"/>
      <c r="ZM121" s="33"/>
      <c r="ZN121" s="33"/>
      <c r="ZO121" s="33"/>
      <c r="ZP121" s="33"/>
      <c r="ZQ121" s="33"/>
      <c r="ZR121" s="33"/>
      <c r="ZS121" s="33"/>
      <c r="ZT121" s="33"/>
      <c r="ZU121" s="33"/>
      <c r="ZV121" s="33"/>
      <c r="ZW121" s="33"/>
      <c r="ZX121" s="33"/>
      <c r="ZY121" s="33"/>
      <c r="ZZ121" s="33"/>
      <c r="AAA121" s="33"/>
      <c r="AAB121" s="33"/>
      <c r="AAC121" s="33"/>
      <c r="AAD121" s="33"/>
      <c r="AAE121" s="33"/>
      <c r="AAF121" s="33"/>
      <c r="AAG121" s="33"/>
      <c r="AAH121" s="33"/>
      <c r="AAI121" s="33"/>
      <c r="AAJ121" s="33"/>
      <c r="AAK121" s="33"/>
      <c r="AAL121" s="33"/>
      <c r="AAM121" s="33"/>
      <c r="AAN121" s="33"/>
      <c r="AAO121" s="33"/>
      <c r="AAP121" s="33"/>
      <c r="AAQ121" s="33"/>
      <c r="AAR121" s="33"/>
      <c r="AAS121" s="33"/>
      <c r="AAT121" s="33"/>
      <c r="AAU121" s="33"/>
      <c r="AAV121" s="33"/>
      <c r="AAW121" s="33"/>
      <c r="AAX121" s="33"/>
      <c r="AAY121" s="33"/>
      <c r="AAZ121" s="33"/>
      <c r="ABA121" s="33"/>
      <c r="ABB121" s="33"/>
      <c r="ABC121" s="33"/>
      <c r="ABD121" s="33"/>
      <c r="ABE121" s="33"/>
      <c r="ABF121" s="33"/>
      <c r="ABG121" s="33"/>
      <c r="ABH121" s="33"/>
      <c r="ABI121" s="33"/>
      <c r="ABJ121" s="33"/>
      <c r="ABK121" s="33"/>
      <c r="ABL121" s="33"/>
      <c r="ABM121" s="33"/>
      <c r="ABN121" s="33"/>
      <c r="ABO121" s="33"/>
      <c r="ABP121" s="33"/>
      <c r="ABQ121" s="33"/>
      <c r="ABR121" s="33"/>
      <c r="ABS121" s="33"/>
      <c r="ABT121" s="33"/>
      <c r="ABU121" s="33"/>
      <c r="ABV121" s="33"/>
      <c r="ABW121" s="33"/>
      <c r="ABX121" s="33"/>
      <c r="ABY121" s="33"/>
      <c r="ABZ121" s="33"/>
      <c r="ACA121" s="33"/>
      <c r="ACB121" s="33"/>
      <c r="ACC121" s="33"/>
      <c r="ACD121" s="33"/>
      <c r="ACE121" s="33"/>
      <c r="ACF121" s="33"/>
      <c r="ACG121" s="33"/>
      <c r="ACH121" s="33"/>
      <c r="ACI121" s="33"/>
      <c r="ACJ121" s="33"/>
      <c r="ACK121" s="33"/>
      <c r="ACL121" s="33"/>
      <c r="ACM121" s="33"/>
      <c r="ACN121" s="33"/>
      <c r="ACO121" s="33"/>
      <c r="ACP121" s="33"/>
      <c r="ACQ121" s="33"/>
      <c r="ACR121" s="33"/>
      <c r="ACS121" s="33"/>
      <c r="ACT121" s="33"/>
      <c r="ACU121" s="33"/>
      <c r="ACV121" s="33"/>
      <c r="ACW121" s="33"/>
      <c r="ACX121" s="33"/>
      <c r="ACY121" s="33"/>
      <c r="ACZ121" s="33"/>
      <c r="ADA121" s="33"/>
      <c r="ADB121" s="33"/>
      <c r="ADC121" s="33"/>
      <c r="ADD121" s="33"/>
      <c r="ADE121" s="33"/>
      <c r="ADF121" s="33"/>
      <c r="ADG121" s="33"/>
      <c r="ADH121" s="33"/>
      <c r="ADI121" s="33"/>
      <c r="ADJ121" s="33"/>
      <c r="ADK121" s="33"/>
      <c r="ADL121" s="33"/>
      <c r="ADM121" s="33"/>
      <c r="ADN121" s="33"/>
      <c r="ADO121" s="33"/>
      <c r="ADP121" s="33"/>
      <c r="ADQ121" s="33"/>
      <c r="ADR121" s="33"/>
      <c r="ADS121" s="33"/>
      <c r="ADT121" s="33"/>
      <c r="ADU121" s="33"/>
      <c r="ADV121" s="33"/>
      <c r="ADW121" s="33"/>
      <c r="ADX121" s="33"/>
      <c r="ADY121" s="33"/>
      <c r="ADZ121" s="33"/>
      <c r="AEA121" s="33"/>
      <c r="AEB121" s="33"/>
      <c r="AEC121" s="33"/>
      <c r="AED121" s="33"/>
      <c r="AEE121" s="33"/>
      <c r="AEF121" s="33"/>
      <c r="AEG121" s="33"/>
      <c r="AEH121" s="33"/>
      <c r="AEI121" s="33"/>
      <c r="AEJ121" s="33"/>
      <c r="AEK121" s="33"/>
      <c r="AEL121" s="33"/>
      <c r="AEM121" s="33"/>
      <c r="AEN121" s="33"/>
      <c r="AEO121" s="33"/>
      <c r="AEP121" s="33"/>
      <c r="AEQ121" s="33"/>
      <c r="AER121" s="33"/>
      <c r="AES121" s="33"/>
      <c r="AET121" s="33"/>
      <c r="AEU121" s="33"/>
      <c r="AEV121" s="33"/>
      <c r="AEW121" s="33"/>
      <c r="AEX121" s="33"/>
      <c r="AEY121" s="33"/>
      <c r="AEZ121" s="33"/>
      <c r="AFA121" s="33"/>
      <c r="AFB121" s="33"/>
      <c r="AFC121" s="33"/>
      <c r="AFD121" s="33"/>
      <c r="AFE121" s="33"/>
      <c r="AFF121" s="33"/>
      <c r="AFG121" s="33"/>
      <c r="AFH121" s="33"/>
      <c r="AFI121" s="33"/>
      <c r="AFJ121" s="33"/>
      <c r="AFK121" s="33"/>
      <c r="AFL121" s="33"/>
      <c r="AFM121" s="33"/>
      <c r="AFN121" s="33"/>
      <c r="AFO121" s="33"/>
      <c r="AFP121" s="33"/>
      <c r="AFQ121" s="33"/>
      <c r="AFR121" s="33"/>
      <c r="AFS121" s="33"/>
      <c r="AFT121" s="33"/>
      <c r="AFU121" s="33"/>
      <c r="AFV121" s="33"/>
      <c r="AFW121" s="33"/>
      <c r="AFX121" s="33"/>
      <c r="AFY121" s="33"/>
      <c r="AFZ121" s="33"/>
      <c r="AGA121" s="33"/>
      <c r="AGB121" s="33"/>
      <c r="AGC121" s="33"/>
      <c r="AGD121" s="33"/>
      <c r="AGE121" s="33"/>
      <c r="AGF121" s="33"/>
      <c r="AGG121" s="33"/>
      <c r="AGH121" s="33"/>
      <c r="AGI121" s="33"/>
      <c r="AGJ121" s="33"/>
      <c r="AGK121" s="33"/>
      <c r="AGL121" s="33"/>
      <c r="AGM121" s="33"/>
      <c r="AGN121" s="33"/>
      <c r="AGO121" s="33"/>
      <c r="AGP121" s="33"/>
      <c r="AGQ121" s="33"/>
      <c r="AGR121" s="33"/>
      <c r="AGS121" s="33"/>
      <c r="AGT121" s="33"/>
      <c r="AGU121" s="33"/>
      <c r="AGV121" s="33"/>
      <c r="AGW121" s="33"/>
      <c r="AGX121" s="33"/>
      <c r="AGY121" s="33"/>
      <c r="AGZ121" s="33"/>
      <c r="AHA121" s="33"/>
      <c r="AHB121" s="33"/>
      <c r="AHC121" s="33"/>
      <c r="AHD121" s="33"/>
      <c r="AHE121" s="33"/>
      <c r="AHF121" s="33"/>
      <c r="AHG121" s="33"/>
      <c r="AHH121" s="33"/>
      <c r="AHI121" s="33"/>
      <c r="AHJ121" s="33"/>
      <c r="AHK121" s="33"/>
      <c r="AHL121" s="33"/>
      <c r="AHM121" s="33"/>
      <c r="AHN121" s="33"/>
      <c r="AHO121" s="33"/>
      <c r="AHP121" s="33"/>
      <c r="AHQ121" s="33"/>
      <c r="AHR121" s="33"/>
      <c r="AHS121" s="33"/>
      <c r="AHT121" s="33"/>
      <c r="AHU121" s="33"/>
      <c r="AHV121" s="33"/>
      <c r="AHW121" s="33"/>
      <c r="AHX121" s="33"/>
      <c r="AHY121" s="33"/>
      <c r="AHZ121" s="33"/>
      <c r="AIA121" s="33"/>
      <c r="AIB121" s="33"/>
      <c r="AIC121" s="33"/>
      <c r="AID121" s="33"/>
      <c r="AIE121" s="33"/>
      <c r="AIF121" s="33"/>
      <c r="AIG121" s="33"/>
      <c r="AIH121" s="33"/>
      <c r="AII121" s="33"/>
      <c r="AIJ121" s="33"/>
      <c r="AIK121" s="33"/>
      <c r="AIL121" s="33"/>
      <c r="AIM121" s="33"/>
      <c r="AIN121" s="33"/>
      <c r="AIO121" s="33"/>
      <c r="AIP121" s="33"/>
      <c r="AIQ121" s="33"/>
      <c r="AIR121" s="33"/>
      <c r="AIS121" s="33"/>
      <c r="AIT121" s="33"/>
      <c r="AIU121" s="33"/>
      <c r="AIV121" s="33"/>
      <c r="AIW121" s="33"/>
      <c r="AIX121" s="33"/>
      <c r="AIY121" s="33"/>
      <c r="AIZ121" s="33"/>
      <c r="AJA121" s="33"/>
      <c r="AJB121" s="33"/>
      <c r="AJC121" s="33"/>
      <c r="AJD121" s="33"/>
      <c r="AJE121" s="33"/>
      <c r="AJF121" s="33"/>
      <c r="AJG121" s="33"/>
      <c r="AJH121" s="33"/>
      <c r="AJI121" s="33"/>
      <c r="AJJ121" s="33"/>
      <c r="AJK121" s="33"/>
      <c r="AJL121" s="33"/>
      <c r="AJM121" s="33"/>
      <c r="AJN121" s="33"/>
      <c r="AJO121" s="33"/>
      <c r="AJP121" s="33"/>
      <c r="AJQ121" s="33"/>
      <c r="AJR121" s="33"/>
      <c r="AJS121" s="33"/>
      <c r="AJT121" s="33"/>
      <c r="AJU121" s="33"/>
      <c r="AJV121" s="33"/>
      <c r="AJW121" s="33"/>
      <c r="AJX121" s="33"/>
      <c r="AJY121" s="33"/>
      <c r="AJZ121" s="33"/>
      <c r="AKA121" s="33"/>
      <c r="AKB121" s="33"/>
      <c r="AKC121" s="33"/>
      <c r="AKD121" s="33"/>
      <c r="AKE121" s="33"/>
      <c r="AKF121" s="33"/>
      <c r="AKG121" s="33"/>
      <c r="AKH121" s="33"/>
      <c r="AKI121" s="33"/>
      <c r="AKJ121" s="33"/>
      <c r="AKK121" s="33"/>
      <c r="AKL121" s="33"/>
      <c r="AKM121" s="33"/>
      <c r="AKN121" s="33"/>
      <c r="AKO121" s="33"/>
      <c r="AKP121" s="33"/>
      <c r="AKQ121" s="33"/>
      <c r="AKR121" s="33"/>
      <c r="AKS121" s="33"/>
      <c r="AKT121" s="33"/>
      <c r="AKU121" s="33"/>
      <c r="AKV121" s="33"/>
      <c r="AKW121" s="33"/>
      <c r="AKX121" s="33"/>
      <c r="AKY121" s="33"/>
      <c r="AKZ121" s="33"/>
      <c r="ALA121" s="33"/>
      <c r="ALB121" s="33"/>
      <c r="ALC121" s="33"/>
      <c r="ALD121" s="33"/>
      <c r="ALE121" s="33"/>
      <c r="ALF121" s="33"/>
      <c r="ALG121" s="33"/>
      <c r="ALH121" s="33"/>
      <c r="ALI121" s="33"/>
      <c r="ALJ121" s="33"/>
      <c r="ALK121" s="33"/>
      <c r="ALL121" s="33"/>
      <c r="ALM121" s="33"/>
      <c r="ALN121" s="33"/>
      <c r="ALO121" s="33"/>
      <c r="ALP121" s="33"/>
      <c r="ALQ121" s="33"/>
      <c r="ALR121" s="33"/>
      <c r="ALS121" s="33"/>
      <c r="ALT121" s="33"/>
      <c r="ALU121" s="33"/>
      <c r="ALV121" s="33"/>
      <c r="ALW121" s="33"/>
      <c r="ALX121" s="33"/>
      <c r="ALY121" s="33"/>
      <c r="ALZ121" s="33"/>
      <c r="AMA121" s="33"/>
      <c r="AMB121" s="33"/>
      <c r="AMC121" s="33"/>
      <c r="AMD121" s="33"/>
      <c r="AME121" s="33"/>
      <c r="AMF121" s="33"/>
      <c r="AMG121" s="33"/>
      <c r="AMH121" s="33"/>
      <c r="AMI121" s="33"/>
      <c r="AMJ121" s="33"/>
    </row>
    <row r="122" spans="1:1024" ht="15.75" customHeight="1">
      <c r="A122" s="136"/>
      <c r="B122" s="137"/>
      <c r="C122" s="137"/>
      <c r="D122" s="137"/>
      <c r="E122" s="137"/>
      <c r="F122" s="137"/>
      <c r="G122" s="137"/>
      <c r="H122" s="136"/>
      <c r="I122" s="136"/>
      <c r="J122" s="136"/>
      <c r="K122" s="138"/>
      <c r="L122" s="139"/>
      <c r="M122" s="139"/>
      <c r="N122" s="139"/>
      <c r="O122" s="139"/>
      <c r="P122" s="136"/>
      <c r="Q122" s="140"/>
      <c r="R122" s="140"/>
      <c r="S122" s="136"/>
      <c r="T122" s="136"/>
      <c r="U122" s="136"/>
      <c r="V122" s="136"/>
      <c r="W122" s="136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  <c r="QR122" s="33"/>
      <c r="QS122" s="33"/>
      <c r="QT122" s="33"/>
      <c r="QU122" s="33"/>
      <c r="QV122" s="33"/>
      <c r="QW122" s="33"/>
      <c r="QX122" s="33"/>
      <c r="QY122" s="33"/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/>
      <c r="RM122" s="33"/>
      <c r="RN122" s="33"/>
      <c r="RO122" s="33"/>
      <c r="RP122" s="33"/>
      <c r="RQ122" s="33"/>
      <c r="RR122" s="33"/>
      <c r="RS122" s="33"/>
      <c r="RT122" s="33"/>
      <c r="RU122" s="33"/>
      <c r="RV122" s="33"/>
      <c r="RW122" s="33"/>
      <c r="RX122" s="33"/>
      <c r="RY122" s="33"/>
      <c r="RZ122" s="33"/>
      <c r="SA122" s="33"/>
      <c r="SB122" s="33"/>
      <c r="SC122" s="33"/>
      <c r="SD122" s="33"/>
      <c r="SE122" s="33"/>
      <c r="SF122" s="33"/>
      <c r="SG122" s="33"/>
      <c r="SH122" s="33"/>
      <c r="SI122" s="33"/>
      <c r="SJ122" s="33"/>
      <c r="SK122" s="33"/>
      <c r="SL122" s="33"/>
      <c r="SM122" s="33"/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/>
      <c r="TD122" s="33"/>
      <c r="TE122" s="33"/>
      <c r="TF122" s="33"/>
      <c r="TG122" s="33"/>
      <c r="TH122" s="33"/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/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/>
      <c r="UL122" s="33"/>
      <c r="UM122" s="33"/>
      <c r="UN122" s="33"/>
      <c r="UO122" s="33"/>
      <c r="UP122" s="33"/>
      <c r="UQ122" s="33"/>
      <c r="UR122" s="33"/>
      <c r="US122" s="33"/>
      <c r="UT122" s="33"/>
      <c r="UU122" s="33"/>
      <c r="UV122" s="33"/>
      <c r="UW122" s="33"/>
      <c r="UX122" s="33"/>
      <c r="UY122" s="33"/>
      <c r="UZ122" s="33"/>
      <c r="VA122" s="33"/>
      <c r="VB122" s="33"/>
      <c r="VC122" s="33"/>
      <c r="VD122" s="33"/>
      <c r="VE122" s="33"/>
      <c r="VF122" s="33"/>
      <c r="VG122" s="33"/>
      <c r="VH122" s="33"/>
      <c r="VI122" s="33"/>
      <c r="VJ122" s="33"/>
      <c r="VK122" s="33"/>
      <c r="VL122" s="33"/>
      <c r="VM122" s="33"/>
      <c r="VN122" s="33"/>
      <c r="VO122" s="33"/>
      <c r="VP122" s="33"/>
      <c r="VQ122" s="33"/>
      <c r="VR122" s="33"/>
      <c r="VS122" s="33"/>
      <c r="VT122" s="33"/>
      <c r="VU122" s="33"/>
      <c r="VV122" s="33"/>
      <c r="VW122" s="33"/>
      <c r="VX122" s="33"/>
      <c r="VY122" s="33"/>
      <c r="VZ122" s="33"/>
      <c r="WA122" s="33"/>
      <c r="WB122" s="33"/>
      <c r="WC122" s="33"/>
      <c r="WD122" s="33"/>
      <c r="WE122" s="33"/>
      <c r="WF122" s="33"/>
      <c r="WG122" s="33"/>
      <c r="WH122" s="33"/>
      <c r="WI122" s="33"/>
      <c r="WJ122" s="33"/>
      <c r="WK122" s="33"/>
      <c r="WL122" s="33"/>
      <c r="WM122" s="33"/>
      <c r="WN122" s="33"/>
      <c r="WO122" s="33"/>
      <c r="WP122" s="33"/>
      <c r="WQ122" s="33"/>
      <c r="WR122" s="33"/>
      <c r="WS122" s="33"/>
      <c r="WT122" s="33"/>
      <c r="WU122" s="33"/>
      <c r="WV122" s="33"/>
      <c r="WW122" s="33"/>
      <c r="WX122" s="33"/>
      <c r="WY122" s="33"/>
      <c r="WZ122" s="33"/>
      <c r="XA122" s="33"/>
      <c r="XB122" s="33"/>
      <c r="XC122" s="33"/>
      <c r="XD122" s="33"/>
      <c r="XE122" s="33"/>
      <c r="XF122" s="33"/>
      <c r="XG122" s="33"/>
      <c r="XH122" s="33"/>
      <c r="XI122" s="33"/>
      <c r="XJ122" s="33"/>
      <c r="XK122" s="33"/>
      <c r="XL122" s="33"/>
      <c r="XM122" s="33"/>
      <c r="XN122" s="33"/>
      <c r="XO122" s="33"/>
      <c r="XP122" s="33"/>
      <c r="XQ122" s="33"/>
      <c r="XR122" s="33"/>
      <c r="XS122" s="33"/>
      <c r="XT122" s="33"/>
      <c r="XU122" s="33"/>
      <c r="XV122" s="33"/>
      <c r="XW122" s="33"/>
      <c r="XX122" s="33"/>
      <c r="XY122" s="33"/>
      <c r="XZ122" s="33"/>
      <c r="YA122" s="33"/>
      <c r="YB122" s="33"/>
      <c r="YC122" s="33"/>
      <c r="YD122" s="33"/>
      <c r="YE122" s="33"/>
      <c r="YF122" s="33"/>
      <c r="YG122" s="33"/>
      <c r="YH122" s="33"/>
      <c r="YI122" s="33"/>
      <c r="YJ122" s="33"/>
      <c r="YK122" s="33"/>
      <c r="YL122" s="33"/>
      <c r="YM122" s="33"/>
      <c r="YN122" s="33"/>
      <c r="YO122" s="33"/>
      <c r="YP122" s="33"/>
      <c r="YQ122" s="33"/>
      <c r="YR122" s="33"/>
      <c r="YS122" s="33"/>
      <c r="YT122" s="33"/>
      <c r="YU122" s="33"/>
      <c r="YV122" s="33"/>
      <c r="YW122" s="33"/>
      <c r="YX122" s="33"/>
      <c r="YY122" s="33"/>
      <c r="YZ122" s="33"/>
      <c r="ZA122" s="33"/>
      <c r="ZB122" s="33"/>
      <c r="ZC122" s="33"/>
      <c r="ZD122" s="33"/>
      <c r="ZE122" s="33"/>
      <c r="ZF122" s="33"/>
      <c r="ZG122" s="33"/>
      <c r="ZH122" s="33"/>
      <c r="ZI122" s="33"/>
      <c r="ZJ122" s="33"/>
      <c r="ZK122" s="33"/>
      <c r="ZL122" s="33"/>
      <c r="ZM122" s="33"/>
      <c r="ZN122" s="33"/>
      <c r="ZO122" s="33"/>
      <c r="ZP122" s="33"/>
      <c r="ZQ122" s="33"/>
      <c r="ZR122" s="33"/>
      <c r="ZS122" s="33"/>
      <c r="ZT122" s="33"/>
      <c r="ZU122" s="33"/>
      <c r="ZV122" s="33"/>
      <c r="ZW122" s="33"/>
      <c r="ZX122" s="33"/>
      <c r="ZY122" s="33"/>
      <c r="ZZ122" s="33"/>
      <c r="AAA122" s="33"/>
      <c r="AAB122" s="33"/>
      <c r="AAC122" s="33"/>
      <c r="AAD122" s="33"/>
      <c r="AAE122" s="33"/>
      <c r="AAF122" s="33"/>
      <c r="AAG122" s="33"/>
      <c r="AAH122" s="33"/>
      <c r="AAI122" s="33"/>
      <c r="AAJ122" s="33"/>
      <c r="AAK122" s="33"/>
      <c r="AAL122" s="33"/>
      <c r="AAM122" s="33"/>
      <c r="AAN122" s="33"/>
      <c r="AAO122" s="33"/>
      <c r="AAP122" s="33"/>
      <c r="AAQ122" s="33"/>
      <c r="AAR122" s="33"/>
      <c r="AAS122" s="33"/>
      <c r="AAT122" s="33"/>
      <c r="AAU122" s="33"/>
      <c r="AAV122" s="33"/>
      <c r="AAW122" s="33"/>
      <c r="AAX122" s="33"/>
      <c r="AAY122" s="33"/>
      <c r="AAZ122" s="33"/>
      <c r="ABA122" s="33"/>
      <c r="ABB122" s="33"/>
      <c r="ABC122" s="33"/>
      <c r="ABD122" s="33"/>
      <c r="ABE122" s="33"/>
      <c r="ABF122" s="33"/>
      <c r="ABG122" s="33"/>
      <c r="ABH122" s="33"/>
      <c r="ABI122" s="33"/>
      <c r="ABJ122" s="33"/>
      <c r="ABK122" s="33"/>
      <c r="ABL122" s="33"/>
      <c r="ABM122" s="33"/>
      <c r="ABN122" s="33"/>
      <c r="ABO122" s="33"/>
      <c r="ABP122" s="33"/>
      <c r="ABQ122" s="33"/>
      <c r="ABR122" s="33"/>
      <c r="ABS122" s="33"/>
      <c r="ABT122" s="33"/>
      <c r="ABU122" s="33"/>
      <c r="ABV122" s="33"/>
      <c r="ABW122" s="33"/>
      <c r="ABX122" s="33"/>
      <c r="ABY122" s="33"/>
      <c r="ABZ122" s="33"/>
      <c r="ACA122" s="33"/>
      <c r="ACB122" s="33"/>
      <c r="ACC122" s="33"/>
      <c r="ACD122" s="33"/>
      <c r="ACE122" s="33"/>
      <c r="ACF122" s="33"/>
      <c r="ACG122" s="33"/>
      <c r="ACH122" s="33"/>
      <c r="ACI122" s="33"/>
      <c r="ACJ122" s="33"/>
      <c r="ACK122" s="33"/>
      <c r="ACL122" s="33"/>
      <c r="ACM122" s="33"/>
      <c r="ACN122" s="33"/>
      <c r="ACO122" s="33"/>
      <c r="ACP122" s="33"/>
      <c r="ACQ122" s="33"/>
      <c r="ACR122" s="33"/>
      <c r="ACS122" s="33"/>
      <c r="ACT122" s="33"/>
      <c r="ACU122" s="33"/>
      <c r="ACV122" s="33"/>
      <c r="ACW122" s="33"/>
      <c r="ACX122" s="33"/>
      <c r="ACY122" s="33"/>
      <c r="ACZ122" s="33"/>
      <c r="ADA122" s="33"/>
      <c r="ADB122" s="33"/>
      <c r="ADC122" s="33"/>
      <c r="ADD122" s="33"/>
      <c r="ADE122" s="33"/>
      <c r="ADF122" s="33"/>
      <c r="ADG122" s="33"/>
      <c r="ADH122" s="33"/>
      <c r="ADI122" s="33"/>
      <c r="ADJ122" s="33"/>
      <c r="ADK122" s="33"/>
      <c r="ADL122" s="33"/>
      <c r="ADM122" s="33"/>
      <c r="ADN122" s="33"/>
      <c r="ADO122" s="33"/>
      <c r="ADP122" s="33"/>
      <c r="ADQ122" s="33"/>
      <c r="ADR122" s="33"/>
      <c r="ADS122" s="33"/>
      <c r="ADT122" s="33"/>
      <c r="ADU122" s="33"/>
      <c r="ADV122" s="33"/>
      <c r="ADW122" s="33"/>
      <c r="ADX122" s="33"/>
      <c r="ADY122" s="33"/>
      <c r="ADZ122" s="33"/>
      <c r="AEA122" s="33"/>
      <c r="AEB122" s="33"/>
      <c r="AEC122" s="33"/>
      <c r="AED122" s="33"/>
      <c r="AEE122" s="33"/>
      <c r="AEF122" s="33"/>
      <c r="AEG122" s="33"/>
      <c r="AEH122" s="33"/>
      <c r="AEI122" s="33"/>
      <c r="AEJ122" s="33"/>
      <c r="AEK122" s="33"/>
      <c r="AEL122" s="33"/>
      <c r="AEM122" s="33"/>
      <c r="AEN122" s="33"/>
      <c r="AEO122" s="33"/>
      <c r="AEP122" s="33"/>
      <c r="AEQ122" s="33"/>
      <c r="AER122" s="33"/>
      <c r="AES122" s="33"/>
      <c r="AET122" s="33"/>
      <c r="AEU122" s="33"/>
      <c r="AEV122" s="33"/>
      <c r="AEW122" s="33"/>
      <c r="AEX122" s="33"/>
      <c r="AEY122" s="33"/>
      <c r="AEZ122" s="33"/>
      <c r="AFA122" s="33"/>
      <c r="AFB122" s="33"/>
      <c r="AFC122" s="33"/>
      <c r="AFD122" s="33"/>
      <c r="AFE122" s="33"/>
      <c r="AFF122" s="33"/>
      <c r="AFG122" s="33"/>
      <c r="AFH122" s="33"/>
      <c r="AFI122" s="33"/>
      <c r="AFJ122" s="33"/>
      <c r="AFK122" s="33"/>
      <c r="AFL122" s="33"/>
      <c r="AFM122" s="33"/>
      <c r="AFN122" s="33"/>
      <c r="AFO122" s="33"/>
      <c r="AFP122" s="33"/>
      <c r="AFQ122" s="33"/>
      <c r="AFR122" s="33"/>
      <c r="AFS122" s="33"/>
      <c r="AFT122" s="33"/>
      <c r="AFU122" s="33"/>
      <c r="AFV122" s="33"/>
      <c r="AFW122" s="33"/>
      <c r="AFX122" s="33"/>
      <c r="AFY122" s="33"/>
      <c r="AFZ122" s="33"/>
      <c r="AGA122" s="33"/>
      <c r="AGB122" s="33"/>
      <c r="AGC122" s="33"/>
      <c r="AGD122" s="33"/>
      <c r="AGE122" s="33"/>
      <c r="AGF122" s="33"/>
      <c r="AGG122" s="33"/>
      <c r="AGH122" s="33"/>
      <c r="AGI122" s="33"/>
      <c r="AGJ122" s="33"/>
      <c r="AGK122" s="33"/>
      <c r="AGL122" s="33"/>
      <c r="AGM122" s="33"/>
      <c r="AGN122" s="33"/>
      <c r="AGO122" s="33"/>
      <c r="AGP122" s="33"/>
      <c r="AGQ122" s="33"/>
      <c r="AGR122" s="33"/>
      <c r="AGS122" s="33"/>
      <c r="AGT122" s="33"/>
      <c r="AGU122" s="33"/>
      <c r="AGV122" s="33"/>
      <c r="AGW122" s="33"/>
      <c r="AGX122" s="33"/>
      <c r="AGY122" s="33"/>
      <c r="AGZ122" s="33"/>
      <c r="AHA122" s="33"/>
      <c r="AHB122" s="33"/>
      <c r="AHC122" s="33"/>
      <c r="AHD122" s="33"/>
      <c r="AHE122" s="33"/>
      <c r="AHF122" s="33"/>
      <c r="AHG122" s="33"/>
      <c r="AHH122" s="33"/>
      <c r="AHI122" s="33"/>
      <c r="AHJ122" s="33"/>
      <c r="AHK122" s="33"/>
      <c r="AHL122" s="33"/>
      <c r="AHM122" s="33"/>
      <c r="AHN122" s="33"/>
      <c r="AHO122" s="33"/>
      <c r="AHP122" s="33"/>
      <c r="AHQ122" s="33"/>
      <c r="AHR122" s="33"/>
      <c r="AHS122" s="33"/>
      <c r="AHT122" s="33"/>
      <c r="AHU122" s="33"/>
      <c r="AHV122" s="33"/>
      <c r="AHW122" s="33"/>
      <c r="AHX122" s="33"/>
      <c r="AHY122" s="33"/>
      <c r="AHZ122" s="33"/>
      <c r="AIA122" s="33"/>
      <c r="AIB122" s="33"/>
      <c r="AIC122" s="33"/>
      <c r="AID122" s="33"/>
      <c r="AIE122" s="33"/>
      <c r="AIF122" s="33"/>
      <c r="AIG122" s="33"/>
      <c r="AIH122" s="33"/>
      <c r="AII122" s="33"/>
      <c r="AIJ122" s="33"/>
      <c r="AIK122" s="33"/>
      <c r="AIL122" s="33"/>
      <c r="AIM122" s="33"/>
      <c r="AIN122" s="33"/>
      <c r="AIO122" s="33"/>
      <c r="AIP122" s="33"/>
      <c r="AIQ122" s="33"/>
      <c r="AIR122" s="33"/>
      <c r="AIS122" s="33"/>
      <c r="AIT122" s="33"/>
      <c r="AIU122" s="33"/>
      <c r="AIV122" s="33"/>
      <c r="AIW122" s="33"/>
      <c r="AIX122" s="33"/>
      <c r="AIY122" s="33"/>
      <c r="AIZ122" s="33"/>
      <c r="AJA122" s="33"/>
      <c r="AJB122" s="33"/>
      <c r="AJC122" s="33"/>
      <c r="AJD122" s="33"/>
      <c r="AJE122" s="33"/>
      <c r="AJF122" s="33"/>
      <c r="AJG122" s="33"/>
      <c r="AJH122" s="33"/>
      <c r="AJI122" s="33"/>
      <c r="AJJ122" s="33"/>
      <c r="AJK122" s="33"/>
      <c r="AJL122" s="33"/>
      <c r="AJM122" s="33"/>
      <c r="AJN122" s="33"/>
      <c r="AJO122" s="33"/>
      <c r="AJP122" s="33"/>
      <c r="AJQ122" s="33"/>
      <c r="AJR122" s="33"/>
      <c r="AJS122" s="33"/>
      <c r="AJT122" s="33"/>
      <c r="AJU122" s="33"/>
      <c r="AJV122" s="33"/>
      <c r="AJW122" s="33"/>
      <c r="AJX122" s="33"/>
      <c r="AJY122" s="33"/>
      <c r="AJZ122" s="33"/>
      <c r="AKA122" s="33"/>
      <c r="AKB122" s="33"/>
      <c r="AKC122" s="33"/>
      <c r="AKD122" s="33"/>
      <c r="AKE122" s="33"/>
      <c r="AKF122" s="33"/>
      <c r="AKG122" s="33"/>
      <c r="AKH122" s="33"/>
      <c r="AKI122" s="33"/>
      <c r="AKJ122" s="33"/>
      <c r="AKK122" s="33"/>
      <c r="AKL122" s="33"/>
      <c r="AKM122" s="33"/>
      <c r="AKN122" s="33"/>
      <c r="AKO122" s="33"/>
      <c r="AKP122" s="33"/>
      <c r="AKQ122" s="33"/>
      <c r="AKR122" s="33"/>
      <c r="AKS122" s="33"/>
      <c r="AKT122" s="33"/>
      <c r="AKU122" s="33"/>
      <c r="AKV122" s="33"/>
      <c r="AKW122" s="33"/>
      <c r="AKX122" s="33"/>
      <c r="AKY122" s="33"/>
      <c r="AKZ122" s="33"/>
      <c r="ALA122" s="33"/>
      <c r="ALB122" s="33"/>
      <c r="ALC122" s="33"/>
      <c r="ALD122" s="33"/>
      <c r="ALE122" s="33"/>
      <c r="ALF122" s="33"/>
      <c r="ALG122" s="33"/>
      <c r="ALH122" s="33"/>
      <c r="ALI122" s="33"/>
      <c r="ALJ122" s="33"/>
      <c r="ALK122" s="33"/>
      <c r="ALL122" s="33"/>
      <c r="ALM122" s="33"/>
      <c r="ALN122" s="33"/>
      <c r="ALO122" s="33"/>
      <c r="ALP122" s="33"/>
      <c r="ALQ122" s="33"/>
      <c r="ALR122" s="33"/>
      <c r="ALS122" s="33"/>
      <c r="ALT122" s="33"/>
      <c r="ALU122" s="33"/>
      <c r="ALV122" s="33"/>
      <c r="ALW122" s="33"/>
      <c r="ALX122" s="33"/>
      <c r="ALY122" s="33"/>
      <c r="ALZ122" s="33"/>
      <c r="AMA122" s="33"/>
      <c r="AMB122" s="33"/>
      <c r="AMC122" s="33"/>
      <c r="AMD122" s="33"/>
      <c r="AME122" s="33"/>
      <c r="AMF122" s="33"/>
      <c r="AMG122" s="33"/>
      <c r="AMH122" s="33"/>
      <c r="AMI122" s="33"/>
      <c r="AMJ122" s="33"/>
    </row>
    <row r="123" spans="1:1024" ht="15.75" customHeight="1">
      <c r="A123" s="136"/>
      <c r="B123" s="137"/>
      <c r="C123" s="137"/>
      <c r="D123" s="137"/>
      <c r="E123" s="137"/>
      <c r="F123" s="137"/>
      <c r="G123" s="137"/>
      <c r="H123" s="136"/>
      <c r="I123" s="136"/>
      <c r="J123" s="136"/>
      <c r="K123" s="138"/>
      <c r="L123" s="139"/>
      <c r="M123" s="139"/>
      <c r="N123" s="139"/>
      <c r="O123" s="139"/>
      <c r="P123" s="136"/>
      <c r="Q123" s="140"/>
      <c r="R123" s="140"/>
      <c r="S123" s="136"/>
      <c r="T123" s="136"/>
      <c r="U123" s="136"/>
      <c r="V123" s="136"/>
      <c r="W123" s="136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  <c r="QR123" s="33"/>
      <c r="QS123" s="33"/>
      <c r="QT123" s="33"/>
      <c r="QU123" s="33"/>
      <c r="QV123" s="33"/>
      <c r="QW123" s="33"/>
      <c r="QX123" s="33"/>
      <c r="QY123" s="33"/>
      <c r="QZ123" s="33"/>
      <c r="RA123" s="33"/>
      <c r="RB123" s="33"/>
      <c r="RC123" s="33"/>
      <c r="RD123" s="33"/>
      <c r="RE123" s="33"/>
      <c r="RF123" s="33"/>
      <c r="RG123" s="33"/>
      <c r="RH123" s="33"/>
      <c r="RI123" s="33"/>
      <c r="RJ123" s="33"/>
      <c r="RK123" s="33"/>
      <c r="RL123" s="33"/>
      <c r="RM123" s="33"/>
      <c r="RN123" s="33"/>
      <c r="RO123" s="33"/>
      <c r="RP123" s="33"/>
      <c r="RQ123" s="33"/>
      <c r="RR123" s="33"/>
      <c r="RS123" s="33"/>
      <c r="RT123" s="33"/>
      <c r="RU123" s="33"/>
      <c r="RV123" s="33"/>
      <c r="RW123" s="33"/>
      <c r="RX123" s="33"/>
      <c r="RY123" s="33"/>
      <c r="RZ123" s="33"/>
      <c r="SA123" s="33"/>
      <c r="SB123" s="33"/>
      <c r="SC123" s="33"/>
      <c r="SD123" s="33"/>
      <c r="SE123" s="33"/>
      <c r="SF123" s="33"/>
      <c r="SG123" s="33"/>
      <c r="SH123" s="33"/>
      <c r="SI123" s="33"/>
      <c r="SJ123" s="33"/>
      <c r="SK123" s="33"/>
      <c r="SL123" s="33"/>
      <c r="SM123" s="33"/>
      <c r="SN123" s="33"/>
      <c r="SO123" s="33"/>
      <c r="SP123" s="33"/>
      <c r="SQ123" s="33"/>
      <c r="SR123" s="33"/>
      <c r="SS123" s="33"/>
      <c r="ST123" s="33"/>
      <c r="SU123" s="33"/>
      <c r="SV123" s="33"/>
      <c r="SW123" s="33"/>
      <c r="SX123" s="33"/>
      <c r="SY123" s="33"/>
      <c r="SZ123" s="33"/>
      <c r="TA123" s="33"/>
      <c r="TB123" s="33"/>
      <c r="TC123" s="33"/>
      <c r="TD123" s="33"/>
      <c r="TE123" s="33"/>
      <c r="TF123" s="33"/>
      <c r="TG123" s="33"/>
      <c r="TH123" s="33"/>
      <c r="TI123" s="33"/>
      <c r="TJ123" s="33"/>
      <c r="TK123" s="33"/>
      <c r="TL123" s="33"/>
      <c r="TM123" s="33"/>
      <c r="TN123" s="33"/>
      <c r="TO123" s="33"/>
      <c r="TP123" s="33"/>
      <c r="TQ123" s="33"/>
      <c r="TR123" s="33"/>
      <c r="TS123" s="33"/>
      <c r="TT123" s="33"/>
      <c r="TU123" s="33"/>
      <c r="TV123" s="33"/>
      <c r="TW123" s="33"/>
      <c r="TX123" s="33"/>
      <c r="TY123" s="33"/>
      <c r="TZ123" s="33"/>
      <c r="UA123" s="33"/>
      <c r="UB123" s="33"/>
      <c r="UC123" s="33"/>
      <c r="UD123" s="33"/>
      <c r="UE123" s="33"/>
      <c r="UF123" s="33"/>
      <c r="UG123" s="33"/>
      <c r="UH123" s="33"/>
      <c r="UI123" s="33"/>
      <c r="UJ123" s="33"/>
      <c r="UK123" s="33"/>
      <c r="UL123" s="33"/>
      <c r="UM123" s="33"/>
      <c r="UN123" s="33"/>
      <c r="UO123" s="33"/>
      <c r="UP123" s="33"/>
      <c r="UQ123" s="33"/>
      <c r="UR123" s="33"/>
      <c r="US123" s="33"/>
      <c r="UT123" s="33"/>
      <c r="UU123" s="33"/>
      <c r="UV123" s="33"/>
      <c r="UW123" s="33"/>
      <c r="UX123" s="33"/>
      <c r="UY123" s="33"/>
      <c r="UZ123" s="33"/>
      <c r="VA123" s="33"/>
      <c r="VB123" s="33"/>
      <c r="VC123" s="33"/>
      <c r="VD123" s="33"/>
      <c r="VE123" s="33"/>
      <c r="VF123" s="33"/>
      <c r="VG123" s="33"/>
      <c r="VH123" s="33"/>
      <c r="VI123" s="33"/>
      <c r="VJ123" s="33"/>
      <c r="VK123" s="33"/>
      <c r="VL123" s="33"/>
      <c r="VM123" s="33"/>
      <c r="VN123" s="33"/>
      <c r="VO123" s="33"/>
      <c r="VP123" s="33"/>
      <c r="VQ123" s="33"/>
      <c r="VR123" s="33"/>
      <c r="VS123" s="33"/>
      <c r="VT123" s="33"/>
      <c r="VU123" s="33"/>
      <c r="VV123" s="33"/>
      <c r="VW123" s="33"/>
      <c r="VX123" s="33"/>
      <c r="VY123" s="33"/>
      <c r="VZ123" s="33"/>
      <c r="WA123" s="33"/>
      <c r="WB123" s="33"/>
      <c r="WC123" s="33"/>
      <c r="WD123" s="33"/>
      <c r="WE123" s="33"/>
      <c r="WF123" s="33"/>
      <c r="WG123" s="33"/>
      <c r="WH123" s="33"/>
      <c r="WI123" s="33"/>
      <c r="WJ123" s="33"/>
      <c r="WK123" s="33"/>
      <c r="WL123" s="33"/>
      <c r="WM123" s="33"/>
      <c r="WN123" s="33"/>
      <c r="WO123" s="33"/>
      <c r="WP123" s="33"/>
      <c r="WQ123" s="33"/>
      <c r="WR123" s="33"/>
      <c r="WS123" s="33"/>
      <c r="WT123" s="33"/>
      <c r="WU123" s="33"/>
      <c r="WV123" s="33"/>
      <c r="WW123" s="33"/>
      <c r="WX123" s="33"/>
      <c r="WY123" s="33"/>
      <c r="WZ123" s="33"/>
      <c r="XA123" s="33"/>
      <c r="XB123" s="33"/>
      <c r="XC123" s="33"/>
      <c r="XD123" s="33"/>
      <c r="XE123" s="33"/>
      <c r="XF123" s="33"/>
      <c r="XG123" s="33"/>
      <c r="XH123" s="33"/>
      <c r="XI123" s="33"/>
      <c r="XJ123" s="33"/>
      <c r="XK123" s="33"/>
      <c r="XL123" s="33"/>
      <c r="XM123" s="33"/>
      <c r="XN123" s="33"/>
      <c r="XO123" s="33"/>
      <c r="XP123" s="33"/>
      <c r="XQ123" s="33"/>
      <c r="XR123" s="33"/>
      <c r="XS123" s="33"/>
      <c r="XT123" s="33"/>
      <c r="XU123" s="33"/>
      <c r="XV123" s="33"/>
      <c r="XW123" s="33"/>
      <c r="XX123" s="33"/>
      <c r="XY123" s="33"/>
      <c r="XZ123" s="33"/>
      <c r="YA123" s="33"/>
      <c r="YB123" s="33"/>
      <c r="YC123" s="33"/>
      <c r="YD123" s="33"/>
      <c r="YE123" s="33"/>
      <c r="YF123" s="33"/>
      <c r="YG123" s="33"/>
      <c r="YH123" s="33"/>
      <c r="YI123" s="33"/>
      <c r="YJ123" s="33"/>
      <c r="YK123" s="33"/>
      <c r="YL123" s="33"/>
      <c r="YM123" s="33"/>
      <c r="YN123" s="33"/>
      <c r="YO123" s="33"/>
      <c r="YP123" s="33"/>
      <c r="YQ123" s="33"/>
      <c r="YR123" s="33"/>
      <c r="YS123" s="33"/>
      <c r="YT123" s="33"/>
      <c r="YU123" s="33"/>
      <c r="YV123" s="33"/>
      <c r="YW123" s="33"/>
      <c r="YX123" s="33"/>
      <c r="YY123" s="33"/>
      <c r="YZ123" s="33"/>
      <c r="ZA123" s="33"/>
      <c r="ZB123" s="33"/>
      <c r="ZC123" s="33"/>
      <c r="ZD123" s="33"/>
      <c r="ZE123" s="33"/>
      <c r="ZF123" s="33"/>
      <c r="ZG123" s="33"/>
      <c r="ZH123" s="33"/>
      <c r="ZI123" s="33"/>
      <c r="ZJ123" s="33"/>
      <c r="ZK123" s="33"/>
      <c r="ZL123" s="33"/>
      <c r="ZM123" s="33"/>
      <c r="ZN123" s="33"/>
      <c r="ZO123" s="33"/>
      <c r="ZP123" s="33"/>
      <c r="ZQ123" s="33"/>
      <c r="ZR123" s="33"/>
      <c r="ZS123" s="33"/>
      <c r="ZT123" s="33"/>
      <c r="ZU123" s="33"/>
      <c r="ZV123" s="33"/>
      <c r="ZW123" s="33"/>
      <c r="ZX123" s="33"/>
      <c r="ZY123" s="33"/>
      <c r="ZZ123" s="33"/>
      <c r="AAA123" s="33"/>
      <c r="AAB123" s="33"/>
      <c r="AAC123" s="33"/>
      <c r="AAD123" s="33"/>
      <c r="AAE123" s="33"/>
      <c r="AAF123" s="33"/>
      <c r="AAG123" s="33"/>
      <c r="AAH123" s="33"/>
      <c r="AAI123" s="33"/>
      <c r="AAJ123" s="33"/>
      <c r="AAK123" s="33"/>
      <c r="AAL123" s="33"/>
      <c r="AAM123" s="33"/>
      <c r="AAN123" s="33"/>
      <c r="AAO123" s="33"/>
      <c r="AAP123" s="33"/>
      <c r="AAQ123" s="33"/>
      <c r="AAR123" s="33"/>
      <c r="AAS123" s="33"/>
      <c r="AAT123" s="33"/>
      <c r="AAU123" s="33"/>
      <c r="AAV123" s="33"/>
      <c r="AAW123" s="33"/>
      <c r="AAX123" s="33"/>
      <c r="AAY123" s="33"/>
      <c r="AAZ123" s="33"/>
      <c r="ABA123" s="33"/>
      <c r="ABB123" s="33"/>
      <c r="ABC123" s="33"/>
      <c r="ABD123" s="33"/>
      <c r="ABE123" s="33"/>
      <c r="ABF123" s="33"/>
      <c r="ABG123" s="33"/>
      <c r="ABH123" s="33"/>
      <c r="ABI123" s="33"/>
      <c r="ABJ123" s="33"/>
      <c r="ABK123" s="33"/>
      <c r="ABL123" s="33"/>
      <c r="ABM123" s="33"/>
      <c r="ABN123" s="33"/>
      <c r="ABO123" s="33"/>
      <c r="ABP123" s="33"/>
      <c r="ABQ123" s="33"/>
      <c r="ABR123" s="33"/>
      <c r="ABS123" s="33"/>
      <c r="ABT123" s="33"/>
      <c r="ABU123" s="33"/>
      <c r="ABV123" s="33"/>
      <c r="ABW123" s="33"/>
      <c r="ABX123" s="33"/>
      <c r="ABY123" s="33"/>
      <c r="ABZ123" s="33"/>
      <c r="ACA123" s="33"/>
      <c r="ACB123" s="33"/>
      <c r="ACC123" s="33"/>
      <c r="ACD123" s="33"/>
      <c r="ACE123" s="33"/>
      <c r="ACF123" s="33"/>
      <c r="ACG123" s="33"/>
      <c r="ACH123" s="33"/>
      <c r="ACI123" s="33"/>
      <c r="ACJ123" s="33"/>
      <c r="ACK123" s="33"/>
      <c r="ACL123" s="33"/>
      <c r="ACM123" s="33"/>
      <c r="ACN123" s="33"/>
      <c r="ACO123" s="33"/>
      <c r="ACP123" s="33"/>
      <c r="ACQ123" s="33"/>
      <c r="ACR123" s="33"/>
      <c r="ACS123" s="33"/>
      <c r="ACT123" s="33"/>
      <c r="ACU123" s="33"/>
      <c r="ACV123" s="33"/>
      <c r="ACW123" s="33"/>
      <c r="ACX123" s="33"/>
      <c r="ACY123" s="33"/>
      <c r="ACZ123" s="33"/>
      <c r="ADA123" s="33"/>
      <c r="ADB123" s="33"/>
      <c r="ADC123" s="33"/>
      <c r="ADD123" s="33"/>
      <c r="ADE123" s="33"/>
      <c r="ADF123" s="33"/>
      <c r="ADG123" s="33"/>
      <c r="ADH123" s="33"/>
      <c r="ADI123" s="33"/>
      <c r="ADJ123" s="33"/>
      <c r="ADK123" s="33"/>
      <c r="ADL123" s="33"/>
      <c r="ADM123" s="33"/>
      <c r="ADN123" s="33"/>
      <c r="ADO123" s="33"/>
      <c r="ADP123" s="33"/>
      <c r="ADQ123" s="33"/>
      <c r="ADR123" s="33"/>
      <c r="ADS123" s="33"/>
      <c r="ADT123" s="33"/>
      <c r="ADU123" s="33"/>
      <c r="ADV123" s="33"/>
      <c r="ADW123" s="33"/>
      <c r="ADX123" s="33"/>
      <c r="ADY123" s="33"/>
      <c r="ADZ123" s="33"/>
      <c r="AEA123" s="33"/>
      <c r="AEB123" s="33"/>
      <c r="AEC123" s="33"/>
      <c r="AED123" s="33"/>
      <c r="AEE123" s="33"/>
      <c r="AEF123" s="33"/>
      <c r="AEG123" s="33"/>
      <c r="AEH123" s="33"/>
      <c r="AEI123" s="33"/>
      <c r="AEJ123" s="33"/>
      <c r="AEK123" s="33"/>
      <c r="AEL123" s="33"/>
      <c r="AEM123" s="33"/>
      <c r="AEN123" s="33"/>
      <c r="AEO123" s="33"/>
      <c r="AEP123" s="33"/>
      <c r="AEQ123" s="33"/>
      <c r="AER123" s="33"/>
      <c r="AES123" s="33"/>
      <c r="AET123" s="33"/>
      <c r="AEU123" s="33"/>
      <c r="AEV123" s="33"/>
      <c r="AEW123" s="33"/>
      <c r="AEX123" s="33"/>
      <c r="AEY123" s="33"/>
      <c r="AEZ123" s="33"/>
      <c r="AFA123" s="33"/>
      <c r="AFB123" s="33"/>
      <c r="AFC123" s="33"/>
      <c r="AFD123" s="33"/>
      <c r="AFE123" s="33"/>
      <c r="AFF123" s="33"/>
      <c r="AFG123" s="33"/>
      <c r="AFH123" s="33"/>
      <c r="AFI123" s="33"/>
      <c r="AFJ123" s="33"/>
      <c r="AFK123" s="33"/>
      <c r="AFL123" s="33"/>
      <c r="AFM123" s="33"/>
      <c r="AFN123" s="33"/>
      <c r="AFO123" s="33"/>
      <c r="AFP123" s="33"/>
      <c r="AFQ123" s="33"/>
      <c r="AFR123" s="33"/>
      <c r="AFS123" s="33"/>
      <c r="AFT123" s="33"/>
      <c r="AFU123" s="33"/>
      <c r="AFV123" s="33"/>
      <c r="AFW123" s="33"/>
      <c r="AFX123" s="33"/>
      <c r="AFY123" s="33"/>
      <c r="AFZ123" s="33"/>
      <c r="AGA123" s="33"/>
      <c r="AGB123" s="33"/>
      <c r="AGC123" s="33"/>
      <c r="AGD123" s="33"/>
      <c r="AGE123" s="33"/>
      <c r="AGF123" s="33"/>
      <c r="AGG123" s="33"/>
      <c r="AGH123" s="33"/>
      <c r="AGI123" s="33"/>
      <c r="AGJ123" s="33"/>
      <c r="AGK123" s="33"/>
      <c r="AGL123" s="33"/>
      <c r="AGM123" s="33"/>
      <c r="AGN123" s="33"/>
      <c r="AGO123" s="33"/>
      <c r="AGP123" s="33"/>
      <c r="AGQ123" s="33"/>
      <c r="AGR123" s="33"/>
      <c r="AGS123" s="33"/>
      <c r="AGT123" s="33"/>
      <c r="AGU123" s="33"/>
      <c r="AGV123" s="33"/>
      <c r="AGW123" s="33"/>
      <c r="AGX123" s="33"/>
      <c r="AGY123" s="33"/>
      <c r="AGZ123" s="33"/>
      <c r="AHA123" s="33"/>
      <c r="AHB123" s="33"/>
      <c r="AHC123" s="33"/>
      <c r="AHD123" s="33"/>
      <c r="AHE123" s="33"/>
      <c r="AHF123" s="33"/>
      <c r="AHG123" s="33"/>
      <c r="AHH123" s="33"/>
      <c r="AHI123" s="33"/>
      <c r="AHJ123" s="33"/>
      <c r="AHK123" s="33"/>
      <c r="AHL123" s="33"/>
      <c r="AHM123" s="33"/>
      <c r="AHN123" s="33"/>
      <c r="AHO123" s="33"/>
      <c r="AHP123" s="33"/>
      <c r="AHQ123" s="33"/>
      <c r="AHR123" s="33"/>
      <c r="AHS123" s="33"/>
      <c r="AHT123" s="33"/>
      <c r="AHU123" s="33"/>
      <c r="AHV123" s="33"/>
      <c r="AHW123" s="33"/>
      <c r="AHX123" s="33"/>
      <c r="AHY123" s="33"/>
      <c r="AHZ123" s="33"/>
      <c r="AIA123" s="33"/>
      <c r="AIB123" s="33"/>
      <c r="AIC123" s="33"/>
      <c r="AID123" s="33"/>
      <c r="AIE123" s="33"/>
      <c r="AIF123" s="33"/>
      <c r="AIG123" s="33"/>
      <c r="AIH123" s="33"/>
      <c r="AII123" s="33"/>
      <c r="AIJ123" s="33"/>
      <c r="AIK123" s="33"/>
      <c r="AIL123" s="33"/>
      <c r="AIM123" s="33"/>
      <c r="AIN123" s="33"/>
      <c r="AIO123" s="33"/>
      <c r="AIP123" s="33"/>
      <c r="AIQ123" s="33"/>
      <c r="AIR123" s="33"/>
      <c r="AIS123" s="33"/>
      <c r="AIT123" s="33"/>
      <c r="AIU123" s="33"/>
      <c r="AIV123" s="33"/>
      <c r="AIW123" s="33"/>
      <c r="AIX123" s="33"/>
      <c r="AIY123" s="33"/>
      <c r="AIZ123" s="33"/>
      <c r="AJA123" s="33"/>
      <c r="AJB123" s="33"/>
      <c r="AJC123" s="33"/>
      <c r="AJD123" s="33"/>
      <c r="AJE123" s="33"/>
      <c r="AJF123" s="33"/>
      <c r="AJG123" s="33"/>
      <c r="AJH123" s="33"/>
      <c r="AJI123" s="33"/>
      <c r="AJJ123" s="33"/>
      <c r="AJK123" s="33"/>
      <c r="AJL123" s="33"/>
      <c r="AJM123" s="33"/>
      <c r="AJN123" s="33"/>
      <c r="AJO123" s="33"/>
      <c r="AJP123" s="33"/>
      <c r="AJQ123" s="33"/>
      <c r="AJR123" s="33"/>
      <c r="AJS123" s="33"/>
      <c r="AJT123" s="33"/>
      <c r="AJU123" s="33"/>
      <c r="AJV123" s="33"/>
      <c r="AJW123" s="33"/>
      <c r="AJX123" s="33"/>
      <c r="AJY123" s="33"/>
      <c r="AJZ123" s="33"/>
      <c r="AKA123" s="33"/>
      <c r="AKB123" s="33"/>
      <c r="AKC123" s="33"/>
      <c r="AKD123" s="33"/>
      <c r="AKE123" s="33"/>
      <c r="AKF123" s="33"/>
      <c r="AKG123" s="33"/>
      <c r="AKH123" s="33"/>
      <c r="AKI123" s="33"/>
      <c r="AKJ123" s="33"/>
      <c r="AKK123" s="33"/>
      <c r="AKL123" s="33"/>
      <c r="AKM123" s="33"/>
      <c r="AKN123" s="33"/>
      <c r="AKO123" s="33"/>
      <c r="AKP123" s="33"/>
      <c r="AKQ123" s="33"/>
      <c r="AKR123" s="33"/>
      <c r="AKS123" s="33"/>
      <c r="AKT123" s="33"/>
      <c r="AKU123" s="33"/>
      <c r="AKV123" s="33"/>
      <c r="AKW123" s="33"/>
      <c r="AKX123" s="33"/>
      <c r="AKY123" s="33"/>
      <c r="AKZ123" s="33"/>
      <c r="ALA123" s="33"/>
      <c r="ALB123" s="33"/>
      <c r="ALC123" s="33"/>
      <c r="ALD123" s="33"/>
      <c r="ALE123" s="33"/>
      <c r="ALF123" s="33"/>
      <c r="ALG123" s="33"/>
      <c r="ALH123" s="33"/>
      <c r="ALI123" s="33"/>
      <c r="ALJ123" s="33"/>
      <c r="ALK123" s="33"/>
      <c r="ALL123" s="33"/>
      <c r="ALM123" s="33"/>
      <c r="ALN123" s="33"/>
      <c r="ALO123" s="33"/>
      <c r="ALP123" s="33"/>
      <c r="ALQ123" s="33"/>
      <c r="ALR123" s="33"/>
      <c r="ALS123" s="33"/>
      <c r="ALT123" s="33"/>
      <c r="ALU123" s="33"/>
      <c r="ALV123" s="33"/>
      <c r="ALW123" s="33"/>
      <c r="ALX123" s="33"/>
      <c r="ALY123" s="33"/>
      <c r="ALZ123" s="33"/>
      <c r="AMA123" s="33"/>
      <c r="AMB123" s="33"/>
      <c r="AMC123" s="33"/>
      <c r="AMD123" s="33"/>
      <c r="AME123" s="33"/>
      <c r="AMF123" s="33"/>
      <c r="AMG123" s="33"/>
      <c r="AMH123" s="33"/>
      <c r="AMI123" s="33"/>
      <c r="AMJ123" s="33"/>
    </row>
    <row r="124" spans="1:1024" ht="15.75" customHeight="1">
      <c r="A124" s="136"/>
      <c r="B124" s="137"/>
      <c r="C124" s="137"/>
      <c r="D124" s="137"/>
      <c r="E124" s="137"/>
      <c r="F124" s="137"/>
      <c r="G124" s="137"/>
      <c r="H124" s="136"/>
      <c r="I124" s="136"/>
      <c r="J124" s="136"/>
      <c r="K124" s="138"/>
      <c r="L124" s="139"/>
      <c r="M124" s="139"/>
      <c r="N124" s="139"/>
      <c r="O124" s="139"/>
      <c r="P124" s="136"/>
      <c r="Q124" s="140"/>
      <c r="R124" s="140"/>
      <c r="S124" s="136"/>
      <c r="T124" s="136"/>
      <c r="U124" s="136"/>
      <c r="V124" s="136"/>
      <c r="W124" s="136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  <c r="QR124" s="33"/>
      <c r="QS124" s="33"/>
      <c r="QT124" s="33"/>
      <c r="QU124" s="33"/>
      <c r="QV124" s="33"/>
      <c r="QW124" s="33"/>
      <c r="QX124" s="33"/>
      <c r="QY124" s="33"/>
      <c r="QZ124" s="33"/>
      <c r="RA124" s="33"/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/>
      <c r="RM124" s="33"/>
      <c r="RN124" s="33"/>
      <c r="RO124" s="33"/>
      <c r="RP124" s="33"/>
      <c r="RQ124" s="33"/>
      <c r="RR124" s="33"/>
      <c r="RS124" s="33"/>
      <c r="RT124" s="33"/>
      <c r="RU124" s="33"/>
      <c r="RV124" s="33"/>
      <c r="RW124" s="33"/>
      <c r="RX124" s="33"/>
      <c r="RY124" s="33"/>
      <c r="RZ124" s="33"/>
      <c r="SA124" s="33"/>
      <c r="SB124" s="33"/>
      <c r="SC124" s="33"/>
      <c r="SD124" s="33"/>
      <c r="SE124" s="33"/>
      <c r="SF124" s="33"/>
      <c r="SG124" s="33"/>
      <c r="SH124" s="33"/>
      <c r="SI124" s="33"/>
      <c r="SJ124" s="33"/>
      <c r="SK124" s="33"/>
      <c r="SL124" s="33"/>
      <c r="SM124" s="33"/>
      <c r="SN124" s="33"/>
      <c r="SO124" s="33"/>
      <c r="SP124" s="33"/>
      <c r="SQ124" s="33"/>
      <c r="SR124" s="33"/>
      <c r="SS124" s="33"/>
      <c r="ST124" s="33"/>
      <c r="SU124" s="33"/>
      <c r="SV124" s="33"/>
      <c r="SW124" s="33"/>
      <c r="SX124" s="33"/>
      <c r="SY124" s="33"/>
      <c r="SZ124" s="33"/>
      <c r="TA124" s="33"/>
      <c r="TB124" s="33"/>
      <c r="TC124" s="33"/>
      <c r="TD124" s="33"/>
      <c r="TE124" s="33"/>
      <c r="TF124" s="33"/>
      <c r="TG124" s="33"/>
      <c r="TH124" s="33"/>
      <c r="TI124" s="33"/>
      <c r="TJ124" s="33"/>
      <c r="TK124" s="33"/>
      <c r="TL124" s="33"/>
      <c r="TM124" s="33"/>
      <c r="TN124" s="33"/>
      <c r="TO124" s="33"/>
      <c r="TP124" s="33"/>
      <c r="TQ124" s="33"/>
      <c r="TR124" s="33"/>
      <c r="TS124" s="33"/>
      <c r="TT124" s="33"/>
      <c r="TU124" s="33"/>
      <c r="TV124" s="33"/>
      <c r="TW124" s="33"/>
      <c r="TX124" s="33"/>
      <c r="TY124" s="33"/>
      <c r="TZ124" s="33"/>
      <c r="UA124" s="33"/>
      <c r="UB124" s="33"/>
      <c r="UC124" s="33"/>
      <c r="UD124" s="33"/>
      <c r="UE124" s="33"/>
      <c r="UF124" s="33"/>
      <c r="UG124" s="33"/>
      <c r="UH124" s="33"/>
      <c r="UI124" s="33"/>
      <c r="UJ124" s="33"/>
      <c r="UK124" s="33"/>
      <c r="UL124" s="33"/>
      <c r="UM124" s="33"/>
      <c r="UN124" s="33"/>
      <c r="UO124" s="33"/>
      <c r="UP124" s="33"/>
      <c r="UQ124" s="33"/>
      <c r="UR124" s="33"/>
      <c r="US124" s="33"/>
      <c r="UT124" s="33"/>
      <c r="UU124" s="33"/>
      <c r="UV124" s="33"/>
      <c r="UW124" s="33"/>
      <c r="UX124" s="33"/>
      <c r="UY124" s="33"/>
      <c r="UZ124" s="33"/>
      <c r="VA124" s="33"/>
      <c r="VB124" s="33"/>
      <c r="VC124" s="33"/>
      <c r="VD124" s="33"/>
      <c r="VE124" s="33"/>
      <c r="VF124" s="33"/>
      <c r="VG124" s="33"/>
      <c r="VH124" s="33"/>
      <c r="VI124" s="33"/>
      <c r="VJ124" s="33"/>
      <c r="VK124" s="33"/>
      <c r="VL124" s="33"/>
      <c r="VM124" s="33"/>
      <c r="VN124" s="33"/>
      <c r="VO124" s="33"/>
      <c r="VP124" s="33"/>
      <c r="VQ124" s="33"/>
      <c r="VR124" s="33"/>
      <c r="VS124" s="33"/>
      <c r="VT124" s="33"/>
      <c r="VU124" s="33"/>
      <c r="VV124" s="33"/>
      <c r="VW124" s="33"/>
      <c r="VX124" s="33"/>
      <c r="VY124" s="33"/>
      <c r="VZ124" s="33"/>
      <c r="WA124" s="33"/>
      <c r="WB124" s="33"/>
      <c r="WC124" s="33"/>
      <c r="WD124" s="33"/>
      <c r="WE124" s="33"/>
      <c r="WF124" s="33"/>
      <c r="WG124" s="33"/>
      <c r="WH124" s="33"/>
      <c r="WI124" s="33"/>
      <c r="WJ124" s="33"/>
      <c r="WK124" s="33"/>
      <c r="WL124" s="33"/>
      <c r="WM124" s="33"/>
      <c r="WN124" s="33"/>
      <c r="WO124" s="33"/>
      <c r="WP124" s="33"/>
      <c r="WQ124" s="33"/>
      <c r="WR124" s="33"/>
      <c r="WS124" s="33"/>
      <c r="WT124" s="33"/>
      <c r="WU124" s="33"/>
      <c r="WV124" s="33"/>
      <c r="WW124" s="33"/>
      <c r="WX124" s="33"/>
      <c r="WY124" s="33"/>
      <c r="WZ124" s="33"/>
      <c r="XA124" s="33"/>
      <c r="XB124" s="33"/>
      <c r="XC124" s="33"/>
      <c r="XD124" s="33"/>
      <c r="XE124" s="33"/>
      <c r="XF124" s="33"/>
      <c r="XG124" s="33"/>
      <c r="XH124" s="33"/>
      <c r="XI124" s="33"/>
      <c r="XJ124" s="33"/>
      <c r="XK124" s="33"/>
      <c r="XL124" s="33"/>
      <c r="XM124" s="33"/>
      <c r="XN124" s="33"/>
      <c r="XO124" s="33"/>
      <c r="XP124" s="33"/>
      <c r="XQ124" s="33"/>
      <c r="XR124" s="33"/>
      <c r="XS124" s="33"/>
      <c r="XT124" s="33"/>
      <c r="XU124" s="33"/>
      <c r="XV124" s="33"/>
      <c r="XW124" s="33"/>
      <c r="XX124" s="33"/>
      <c r="XY124" s="33"/>
      <c r="XZ124" s="33"/>
      <c r="YA124" s="33"/>
      <c r="YB124" s="33"/>
      <c r="YC124" s="33"/>
      <c r="YD124" s="33"/>
      <c r="YE124" s="33"/>
      <c r="YF124" s="33"/>
      <c r="YG124" s="33"/>
      <c r="YH124" s="33"/>
      <c r="YI124" s="33"/>
      <c r="YJ124" s="33"/>
      <c r="YK124" s="33"/>
      <c r="YL124" s="33"/>
      <c r="YM124" s="33"/>
      <c r="YN124" s="33"/>
      <c r="YO124" s="33"/>
      <c r="YP124" s="33"/>
      <c r="YQ124" s="33"/>
      <c r="YR124" s="33"/>
      <c r="YS124" s="33"/>
      <c r="YT124" s="33"/>
      <c r="YU124" s="33"/>
      <c r="YV124" s="33"/>
      <c r="YW124" s="33"/>
      <c r="YX124" s="33"/>
      <c r="YY124" s="33"/>
      <c r="YZ124" s="33"/>
      <c r="ZA124" s="33"/>
      <c r="ZB124" s="33"/>
      <c r="ZC124" s="33"/>
      <c r="ZD124" s="33"/>
      <c r="ZE124" s="33"/>
      <c r="ZF124" s="33"/>
      <c r="ZG124" s="33"/>
      <c r="ZH124" s="33"/>
      <c r="ZI124" s="33"/>
      <c r="ZJ124" s="33"/>
      <c r="ZK124" s="33"/>
      <c r="ZL124" s="33"/>
      <c r="ZM124" s="33"/>
      <c r="ZN124" s="33"/>
      <c r="ZO124" s="33"/>
      <c r="ZP124" s="33"/>
      <c r="ZQ124" s="33"/>
      <c r="ZR124" s="33"/>
      <c r="ZS124" s="33"/>
      <c r="ZT124" s="33"/>
      <c r="ZU124" s="33"/>
      <c r="ZV124" s="33"/>
      <c r="ZW124" s="33"/>
      <c r="ZX124" s="33"/>
      <c r="ZY124" s="33"/>
      <c r="ZZ124" s="33"/>
      <c r="AAA124" s="33"/>
      <c r="AAB124" s="33"/>
      <c r="AAC124" s="33"/>
      <c r="AAD124" s="33"/>
      <c r="AAE124" s="33"/>
      <c r="AAF124" s="33"/>
      <c r="AAG124" s="33"/>
      <c r="AAH124" s="33"/>
      <c r="AAI124" s="33"/>
      <c r="AAJ124" s="33"/>
      <c r="AAK124" s="33"/>
      <c r="AAL124" s="33"/>
      <c r="AAM124" s="33"/>
      <c r="AAN124" s="33"/>
      <c r="AAO124" s="33"/>
      <c r="AAP124" s="33"/>
      <c r="AAQ124" s="33"/>
      <c r="AAR124" s="33"/>
      <c r="AAS124" s="33"/>
      <c r="AAT124" s="33"/>
      <c r="AAU124" s="33"/>
      <c r="AAV124" s="33"/>
      <c r="AAW124" s="33"/>
      <c r="AAX124" s="33"/>
      <c r="AAY124" s="33"/>
      <c r="AAZ124" s="33"/>
      <c r="ABA124" s="33"/>
      <c r="ABB124" s="33"/>
      <c r="ABC124" s="33"/>
      <c r="ABD124" s="33"/>
      <c r="ABE124" s="33"/>
      <c r="ABF124" s="33"/>
      <c r="ABG124" s="33"/>
      <c r="ABH124" s="33"/>
      <c r="ABI124" s="33"/>
      <c r="ABJ124" s="33"/>
      <c r="ABK124" s="33"/>
      <c r="ABL124" s="33"/>
      <c r="ABM124" s="33"/>
      <c r="ABN124" s="33"/>
      <c r="ABO124" s="33"/>
      <c r="ABP124" s="33"/>
      <c r="ABQ124" s="33"/>
      <c r="ABR124" s="33"/>
      <c r="ABS124" s="33"/>
      <c r="ABT124" s="33"/>
      <c r="ABU124" s="33"/>
      <c r="ABV124" s="33"/>
      <c r="ABW124" s="33"/>
      <c r="ABX124" s="33"/>
      <c r="ABY124" s="33"/>
      <c r="ABZ124" s="33"/>
      <c r="ACA124" s="33"/>
      <c r="ACB124" s="33"/>
      <c r="ACC124" s="33"/>
      <c r="ACD124" s="33"/>
      <c r="ACE124" s="33"/>
      <c r="ACF124" s="33"/>
      <c r="ACG124" s="33"/>
      <c r="ACH124" s="33"/>
      <c r="ACI124" s="33"/>
      <c r="ACJ124" s="33"/>
      <c r="ACK124" s="33"/>
      <c r="ACL124" s="33"/>
      <c r="ACM124" s="33"/>
      <c r="ACN124" s="33"/>
      <c r="ACO124" s="33"/>
      <c r="ACP124" s="33"/>
      <c r="ACQ124" s="33"/>
      <c r="ACR124" s="33"/>
      <c r="ACS124" s="33"/>
      <c r="ACT124" s="33"/>
      <c r="ACU124" s="33"/>
      <c r="ACV124" s="33"/>
      <c r="ACW124" s="33"/>
      <c r="ACX124" s="33"/>
      <c r="ACY124" s="33"/>
      <c r="ACZ124" s="33"/>
      <c r="ADA124" s="33"/>
      <c r="ADB124" s="33"/>
      <c r="ADC124" s="33"/>
      <c r="ADD124" s="33"/>
      <c r="ADE124" s="33"/>
      <c r="ADF124" s="33"/>
      <c r="ADG124" s="33"/>
      <c r="ADH124" s="33"/>
      <c r="ADI124" s="33"/>
      <c r="ADJ124" s="33"/>
      <c r="ADK124" s="33"/>
      <c r="ADL124" s="33"/>
      <c r="ADM124" s="33"/>
      <c r="ADN124" s="33"/>
      <c r="ADO124" s="33"/>
      <c r="ADP124" s="33"/>
      <c r="ADQ124" s="33"/>
      <c r="ADR124" s="33"/>
      <c r="ADS124" s="33"/>
      <c r="ADT124" s="33"/>
      <c r="ADU124" s="33"/>
      <c r="ADV124" s="33"/>
      <c r="ADW124" s="33"/>
      <c r="ADX124" s="33"/>
      <c r="ADY124" s="33"/>
      <c r="ADZ124" s="33"/>
      <c r="AEA124" s="33"/>
      <c r="AEB124" s="33"/>
      <c r="AEC124" s="33"/>
      <c r="AED124" s="33"/>
      <c r="AEE124" s="33"/>
      <c r="AEF124" s="33"/>
      <c r="AEG124" s="33"/>
      <c r="AEH124" s="33"/>
      <c r="AEI124" s="33"/>
      <c r="AEJ124" s="33"/>
      <c r="AEK124" s="33"/>
      <c r="AEL124" s="33"/>
      <c r="AEM124" s="33"/>
      <c r="AEN124" s="33"/>
      <c r="AEO124" s="33"/>
      <c r="AEP124" s="33"/>
      <c r="AEQ124" s="33"/>
      <c r="AER124" s="33"/>
      <c r="AES124" s="33"/>
      <c r="AET124" s="33"/>
      <c r="AEU124" s="33"/>
      <c r="AEV124" s="33"/>
      <c r="AEW124" s="33"/>
      <c r="AEX124" s="33"/>
      <c r="AEY124" s="33"/>
      <c r="AEZ124" s="33"/>
      <c r="AFA124" s="33"/>
      <c r="AFB124" s="33"/>
      <c r="AFC124" s="33"/>
      <c r="AFD124" s="33"/>
      <c r="AFE124" s="33"/>
      <c r="AFF124" s="33"/>
      <c r="AFG124" s="33"/>
      <c r="AFH124" s="33"/>
      <c r="AFI124" s="33"/>
      <c r="AFJ124" s="33"/>
      <c r="AFK124" s="33"/>
      <c r="AFL124" s="33"/>
      <c r="AFM124" s="33"/>
      <c r="AFN124" s="33"/>
      <c r="AFO124" s="33"/>
      <c r="AFP124" s="33"/>
      <c r="AFQ124" s="33"/>
      <c r="AFR124" s="33"/>
      <c r="AFS124" s="33"/>
      <c r="AFT124" s="33"/>
      <c r="AFU124" s="33"/>
      <c r="AFV124" s="33"/>
      <c r="AFW124" s="33"/>
      <c r="AFX124" s="33"/>
      <c r="AFY124" s="33"/>
      <c r="AFZ124" s="33"/>
      <c r="AGA124" s="33"/>
      <c r="AGB124" s="33"/>
      <c r="AGC124" s="33"/>
      <c r="AGD124" s="33"/>
      <c r="AGE124" s="33"/>
      <c r="AGF124" s="33"/>
      <c r="AGG124" s="33"/>
      <c r="AGH124" s="33"/>
      <c r="AGI124" s="33"/>
      <c r="AGJ124" s="33"/>
      <c r="AGK124" s="33"/>
      <c r="AGL124" s="33"/>
      <c r="AGM124" s="33"/>
      <c r="AGN124" s="33"/>
      <c r="AGO124" s="33"/>
      <c r="AGP124" s="33"/>
      <c r="AGQ124" s="33"/>
      <c r="AGR124" s="33"/>
      <c r="AGS124" s="33"/>
      <c r="AGT124" s="33"/>
      <c r="AGU124" s="33"/>
      <c r="AGV124" s="33"/>
      <c r="AGW124" s="33"/>
      <c r="AGX124" s="33"/>
      <c r="AGY124" s="33"/>
      <c r="AGZ124" s="33"/>
      <c r="AHA124" s="33"/>
      <c r="AHB124" s="33"/>
      <c r="AHC124" s="33"/>
      <c r="AHD124" s="33"/>
      <c r="AHE124" s="33"/>
      <c r="AHF124" s="33"/>
      <c r="AHG124" s="33"/>
      <c r="AHH124" s="33"/>
      <c r="AHI124" s="33"/>
      <c r="AHJ124" s="33"/>
      <c r="AHK124" s="33"/>
      <c r="AHL124" s="33"/>
      <c r="AHM124" s="33"/>
      <c r="AHN124" s="33"/>
      <c r="AHO124" s="33"/>
      <c r="AHP124" s="33"/>
      <c r="AHQ124" s="33"/>
      <c r="AHR124" s="33"/>
      <c r="AHS124" s="33"/>
      <c r="AHT124" s="33"/>
      <c r="AHU124" s="33"/>
      <c r="AHV124" s="33"/>
      <c r="AHW124" s="33"/>
      <c r="AHX124" s="33"/>
      <c r="AHY124" s="33"/>
      <c r="AHZ124" s="33"/>
      <c r="AIA124" s="33"/>
      <c r="AIB124" s="33"/>
      <c r="AIC124" s="33"/>
      <c r="AID124" s="33"/>
      <c r="AIE124" s="33"/>
      <c r="AIF124" s="33"/>
      <c r="AIG124" s="33"/>
      <c r="AIH124" s="33"/>
      <c r="AII124" s="33"/>
      <c r="AIJ124" s="33"/>
      <c r="AIK124" s="33"/>
      <c r="AIL124" s="33"/>
      <c r="AIM124" s="33"/>
      <c r="AIN124" s="33"/>
      <c r="AIO124" s="33"/>
      <c r="AIP124" s="33"/>
      <c r="AIQ124" s="33"/>
      <c r="AIR124" s="33"/>
      <c r="AIS124" s="33"/>
      <c r="AIT124" s="33"/>
      <c r="AIU124" s="33"/>
      <c r="AIV124" s="33"/>
      <c r="AIW124" s="33"/>
      <c r="AIX124" s="33"/>
      <c r="AIY124" s="33"/>
      <c r="AIZ124" s="33"/>
      <c r="AJA124" s="33"/>
      <c r="AJB124" s="33"/>
      <c r="AJC124" s="33"/>
      <c r="AJD124" s="33"/>
      <c r="AJE124" s="33"/>
      <c r="AJF124" s="33"/>
      <c r="AJG124" s="33"/>
      <c r="AJH124" s="33"/>
      <c r="AJI124" s="33"/>
      <c r="AJJ124" s="33"/>
      <c r="AJK124" s="33"/>
      <c r="AJL124" s="33"/>
      <c r="AJM124" s="33"/>
      <c r="AJN124" s="33"/>
      <c r="AJO124" s="33"/>
      <c r="AJP124" s="33"/>
      <c r="AJQ124" s="33"/>
      <c r="AJR124" s="33"/>
      <c r="AJS124" s="33"/>
      <c r="AJT124" s="33"/>
      <c r="AJU124" s="33"/>
      <c r="AJV124" s="33"/>
      <c r="AJW124" s="33"/>
      <c r="AJX124" s="33"/>
      <c r="AJY124" s="33"/>
      <c r="AJZ124" s="33"/>
      <c r="AKA124" s="33"/>
      <c r="AKB124" s="33"/>
      <c r="AKC124" s="33"/>
      <c r="AKD124" s="33"/>
      <c r="AKE124" s="33"/>
      <c r="AKF124" s="33"/>
      <c r="AKG124" s="33"/>
      <c r="AKH124" s="33"/>
      <c r="AKI124" s="33"/>
      <c r="AKJ124" s="33"/>
      <c r="AKK124" s="33"/>
      <c r="AKL124" s="33"/>
      <c r="AKM124" s="33"/>
      <c r="AKN124" s="33"/>
      <c r="AKO124" s="33"/>
      <c r="AKP124" s="33"/>
      <c r="AKQ124" s="33"/>
      <c r="AKR124" s="33"/>
      <c r="AKS124" s="33"/>
      <c r="AKT124" s="33"/>
      <c r="AKU124" s="33"/>
      <c r="AKV124" s="33"/>
      <c r="AKW124" s="33"/>
      <c r="AKX124" s="33"/>
      <c r="AKY124" s="33"/>
      <c r="AKZ124" s="33"/>
      <c r="ALA124" s="33"/>
      <c r="ALB124" s="33"/>
      <c r="ALC124" s="33"/>
      <c r="ALD124" s="33"/>
      <c r="ALE124" s="33"/>
      <c r="ALF124" s="33"/>
      <c r="ALG124" s="33"/>
      <c r="ALH124" s="33"/>
      <c r="ALI124" s="33"/>
      <c r="ALJ124" s="33"/>
      <c r="ALK124" s="33"/>
      <c r="ALL124" s="33"/>
      <c r="ALM124" s="33"/>
      <c r="ALN124" s="33"/>
      <c r="ALO124" s="33"/>
      <c r="ALP124" s="33"/>
      <c r="ALQ124" s="33"/>
      <c r="ALR124" s="33"/>
      <c r="ALS124" s="33"/>
      <c r="ALT124" s="33"/>
      <c r="ALU124" s="33"/>
      <c r="ALV124" s="33"/>
      <c r="ALW124" s="33"/>
      <c r="ALX124" s="33"/>
      <c r="ALY124" s="33"/>
      <c r="ALZ124" s="33"/>
      <c r="AMA124" s="33"/>
      <c r="AMB124" s="33"/>
      <c r="AMC124" s="33"/>
      <c r="AMD124" s="33"/>
      <c r="AME124" s="33"/>
      <c r="AMF124" s="33"/>
      <c r="AMG124" s="33"/>
      <c r="AMH124" s="33"/>
      <c r="AMI124" s="33"/>
      <c r="AMJ124" s="33"/>
    </row>
    <row r="125" spans="1:1024" ht="15.75" customHeight="1">
      <c r="A125" s="136"/>
      <c r="B125" s="137"/>
      <c r="C125" s="137"/>
      <c r="D125" s="137"/>
      <c r="E125" s="137"/>
      <c r="F125" s="137"/>
      <c r="G125" s="137"/>
      <c r="H125" s="136"/>
      <c r="I125" s="136"/>
      <c r="J125" s="136"/>
      <c r="K125" s="138"/>
      <c r="L125" s="139"/>
      <c r="M125" s="139"/>
      <c r="N125" s="139"/>
      <c r="O125" s="139"/>
      <c r="P125" s="136"/>
      <c r="Q125" s="140"/>
      <c r="R125" s="140"/>
      <c r="S125" s="136"/>
      <c r="T125" s="136"/>
      <c r="U125" s="136"/>
      <c r="V125" s="136"/>
      <c r="W125" s="136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  <c r="QR125" s="33"/>
      <c r="QS125" s="33"/>
      <c r="QT125" s="33"/>
      <c r="QU125" s="33"/>
      <c r="QV125" s="33"/>
      <c r="QW125" s="33"/>
      <c r="QX125" s="33"/>
      <c r="QY125" s="33"/>
      <c r="QZ125" s="33"/>
      <c r="RA125" s="33"/>
      <c r="RB125" s="33"/>
      <c r="RC125" s="33"/>
      <c r="RD125" s="33"/>
      <c r="RE125" s="33"/>
      <c r="RF125" s="33"/>
      <c r="RG125" s="33"/>
      <c r="RH125" s="33"/>
      <c r="RI125" s="33"/>
      <c r="RJ125" s="33"/>
      <c r="RK125" s="33"/>
      <c r="RL125" s="33"/>
      <c r="RM125" s="33"/>
      <c r="RN125" s="33"/>
      <c r="RO125" s="33"/>
      <c r="RP125" s="33"/>
      <c r="RQ125" s="33"/>
      <c r="RR125" s="33"/>
      <c r="RS125" s="33"/>
      <c r="RT125" s="33"/>
      <c r="RU125" s="33"/>
      <c r="RV125" s="33"/>
      <c r="RW125" s="33"/>
      <c r="RX125" s="33"/>
      <c r="RY125" s="33"/>
      <c r="RZ125" s="33"/>
      <c r="SA125" s="33"/>
      <c r="SB125" s="33"/>
      <c r="SC125" s="33"/>
      <c r="SD125" s="33"/>
      <c r="SE125" s="33"/>
      <c r="SF125" s="33"/>
      <c r="SG125" s="33"/>
      <c r="SH125" s="33"/>
      <c r="SI125" s="33"/>
      <c r="SJ125" s="33"/>
      <c r="SK125" s="33"/>
      <c r="SL125" s="33"/>
      <c r="SM125" s="33"/>
      <c r="SN125" s="33"/>
      <c r="SO125" s="33"/>
      <c r="SP125" s="33"/>
      <c r="SQ125" s="33"/>
      <c r="SR125" s="33"/>
      <c r="SS125" s="33"/>
      <c r="ST125" s="33"/>
      <c r="SU125" s="33"/>
      <c r="SV125" s="33"/>
      <c r="SW125" s="33"/>
      <c r="SX125" s="33"/>
      <c r="SY125" s="33"/>
      <c r="SZ125" s="33"/>
      <c r="TA125" s="33"/>
      <c r="TB125" s="33"/>
      <c r="TC125" s="33"/>
      <c r="TD125" s="33"/>
      <c r="TE125" s="33"/>
      <c r="TF125" s="33"/>
      <c r="TG125" s="33"/>
      <c r="TH125" s="33"/>
      <c r="TI125" s="33"/>
      <c r="TJ125" s="33"/>
      <c r="TK125" s="33"/>
      <c r="TL125" s="33"/>
      <c r="TM125" s="33"/>
      <c r="TN125" s="33"/>
      <c r="TO125" s="33"/>
      <c r="TP125" s="33"/>
      <c r="TQ125" s="33"/>
      <c r="TR125" s="33"/>
      <c r="TS125" s="33"/>
      <c r="TT125" s="33"/>
      <c r="TU125" s="33"/>
      <c r="TV125" s="33"/>
      <c r="TW125" s="33"/>
      <c r="TX125" s="33"/>
      <c r="TY125" s="33"/>
      <c r="TZ125" s="33"/>
      <c r="UA125" s="33"/>
      <c r="UB125" s="33"/>
      <c r="UC125" s="33"/>
      <c r="UD125" s="33"/>
      <c r="UE125" s="33"/>
      <c r="UF125" s="33"/>
      <c r="UG125" s="33"/>
      <c r="UH125" s="33"/>
      <c r="UI125" s="33"/>
      <c r="UJ125" s="33"/>
      <c r="UK125" s="33"/>
      <c r="UL125" s="33"/>
      <c r="UM125" s="33"/>
      <c r="UN125" s="33"/>
      <c r="UO125" s="33"/>
      <c r="UP125" s="33"/>
      <c r="UQ125" s="33"/>
      <c r="UR125" s="33"/>
      <c r="US125" s="33"/>
      <c r="UT125" s="33"/>
      <c r="UU125" s="33"/>
      <c r="UV125" s="33"/>
      <c r="UW125" s="33"/>
      <c r="UX125" s="33"/>
      <c r="UY125" s="33"/>
      <c r="UZ125" s="33"/>
      <c r="VA125" s="33"/>
      <c r="VB125" s="33"/>
      <c r="VC125" s="33"/>
      <c r="VD125" s="33"/>
      <c r="VE125" s="33"/>
      <c r="VF125" s="33"/>
      <c r="VG125" s="33"/>
      <c r="VH125" s="33"/>
      <c r="VI125" s="33"/>
      <c r="VJ125" s="33"/>
      <c r="VK125" s="33"/>
      <c r="VL125" s="33"/>
      <c r="VM125" s="33"/>
      <c r="VN125" s="33"/>
      <c r="VO125" s="33"/>
      <c r="VP125" s="33"/>
      <c r="VQ125" s="33"/>
      <c r="VR125" s="33"/>
      <c r="VS125" s="33"/>
      <c r="VT125" s="33"/>
      <c r="VU125" s="33"/>
      <c r="VV125" s="33"/>
      <c r="VW125" s="33"/>
      <c r="VX125" s="33"/>
      <c r="VY125" s="33"/>
      <c r="VZ125" s="33"/>
      <c r="WA125" s="33"/>
      <c r="WB125" s="33"/>
      <c r="WC125" s="33"/>
      <c r="WD125" s="33"/>
      <c r="WE125" s="33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33"/>
      <c r="WQ125" s="33"/>
      <c r="WR125" s="33"/>
      <c r="WS125" s="33"/>
      <c r="WT125" s="33"/>
      <c r="WU125" s="33"/>
      <c r="WV125" s="33"/>
      <c r="WW125" s="33"/>
      <c r="WX125" s="33"/>
      <c r="WY125" s="33"/>
      <c r="WZ125" s="33"/>
      <c r="XA125" s="33"/>
      <c r="XB125" s="33"/>
      <c r="XC125" s="33"/>
      <c r="XD125" s="33"/>
      <c r="XE125" s="33"/>
      <c r="XF125" s="33"/>
      <c r="XG125" s="33"/>
      <c r="XH125" s="33"/>
      <c r="XI125" s="33"/>
      <c r="XJ125" s="33"/>
      <c r="XK125" s="33"/>
      <c r="XL125" s="33"/>
      <c r="XM125" s="33"/>
      <c r="XN125" s="33"/>
      <c r="XO125" s="33"/>
      <c r="XP125" s="33"/>
      <c r="XQ125" s="33"/>
      <c r="XR125" s="33"/>
      <c r="XS125" s="33"/>
      <c r="XT125" s="33"/>
      <c r="XU125" s="33"/>
      <c r="XV125" s="33"/>
      <c r="XW125" s="33"/>
      <c r="XX125" s="33"/>
      <c r="XY125" s="33"/>
      <c r="XZ125" s="33"/>
      <c r="YA125" s="33"/>
      <c r="YB125" s="33"/>
      <c r="YC125" s="33"/>
      <c r="YD125" s="33"/>
      <c r="YE125" s="33"/>
      <c r="YF125" s="33"/>
      <c r="YG125" s="33"/>
      <c r="YH125" s="33"/>
      <c r="YI125" s="33"/>
      <c r="YJ125" s="33"/>
      <c r="YK125" s="33"/>
      <c r="YL125" s="33"/>
      <c r="YM125" s="33"/>
      <c r="YN125" s="33"/>
      <c r="YO125" s="33"/>
      <c r="YP125" s="33"/>
      <c r="YQ125" s="33"/>
      <c r="YR125" s="33"/>
      <c r="YS125" s="33"/>
      <c r="YT125" s="33"/>
      <c r="YU125" s="33"/>
      <c r="YV125" s="33"/>
      <c r="YW125" s="33"/>
      <c r="YX125" s="33"/>
      <c r="YY125" s="33"/>
      <c r="YZ125" s="33"/>
      <c r="ZA125" s="33"/>
      <c r="ZB125" s="33"/>
      <c r="ZC125" s="33"/>
      <c r="ZD125" s="33"/>
      <c r="ZE125" s="33"/>
      <c r="ZF125" s="33"/>
      <c r="ZG125" s="33"/>
      <c r="ZH125" s="33"/>
      <c r="ZI125" s="33"/>
      <c r="ZJ125" s="33"/>
      <c r="ZK125" s="33"/>
      <c r="ZL125" s="33"/>
      <c r="ZM125" s="33"/>
      <c r="ZN125" s="33"/>
      <c r="ZO125" s="33"/>
      <c r="ZP125" s="33"/>
      <c r="ZQ125" s="33"/>
      <c r="ZR125" s="33"/>
      <c r="ZS125" s="33"/>
      <c r="ZT125" s="33"/>
      <c r="ZU125" s="33"/>
      <c r="ZV125" s="33"/>
      <c r="ZW125" s="33"/>
      <c r="ZX125" s="33"/>
      <c r="ZY125" s="33"/>
      <c r="ZZ125" s="33"/>
      <c r="AAA125" s="33"/>
      <c r="AAB125" s="33"/>
      <c r="AAC125" s="33"/>
      <c r="AAD125" s="33"/>
      <c r="AAE125" s="33"/>
      <c r="AAF125" s="33"/>
      <c r="AAG125" s="33"/>
      <c r="AAH125" s="33"/>
      <c r="AAI125" s="33"/>
      <c r="AAJ125" s="33"/>
      <c r="AAK125" s="33"/>
      <c r="AAL125" s="33"/>
      <c r="AAM125" s="33"/>
      <c r="AAN125" s="33"/>
      <c r="AAO125" s="33"/>
      <c r="AAP125" s="33"/>
      <c r="AAQ125" s="33"/>
      <c r="AAR125" s="33"/>
      <c r="AAS125" s="33"/>
      <c r="AAT125" s="33"/>
      <c r="AAU125" s="33"/>
      <c r="AAV125" s="33"/>
      <c r="AAW125" s="33"/>
      <c r="AAX125" s="33"/>
      <c r="AAY125" s="33"/>
      <c r="AAZ125" s="33"/>
      <c r="ABA125" s="33"/>
      <c r="ABB125" s="33"/>
      <c r="ABC125" s="33"/>
      <c r="ABD125" s="33"/>
      <c r="ABE125" s="33"/>
      <c r="ABF125" s="33"/>
      <c r="ABG125" s="33"/>
      <c r="ABH125" s="33"/>
      <c r="ABI125" s="33"/>
      <c r="ABJ125" s="33"/>
      <c r="ABK125" s="33"/>
      <c r="ABL125" s="33"/>
      <c r="ABM125" s="33"/>
      <c r="ABN125" s="33"/>
      <c r="ABO125" s="33"/>
      <c r="ABP125" s="33"/>
      <c r="ABQ125" s="33"/>
      <c r="ABR125" s="33"/>
      <c r="ABS125" s="33"/>
      <c r="ABT125" s="33"/>
      <c r="ABU125" s="33"/>
      <c r="ABV125" s="33"/>
      <c r="ABW125" s="33"/>
      <c r="ABX125" s="33"/>
      <c r="ABY125" s="33"/>
      <c r="ABZ125" s="33"/>
      <c r="ACA125" s="33"/>
      <c r="ACB125" s="33"/>
      <c r="ACC125" s="33"/>
      <c r="ACD125" s="33"/>
      <c r="ACE125" s="33"/>
      <c r="ACF125" s="33"/>
      <c r="ACG125" s="33"/>
      <c r="ACH125" s="33"/>
      <c r="ACI125" s="33"/>
      <c r="ACJ125" s="33"/>
      <c r="ACK125" s="33"/>
      <c r="ACL125" s="33"/>
      <c r="ACM125" s="33"/>
      <c r="ACN125" s="33"/>
      <c r="ACO125" s="33"/>
      <c r="ACP125" s="33"/>
      <c r="ACQ125" s="33"/>
      <c r="ACR125" s="33"/>
      <c r="ACS125" s="33"/>
      <c r="ACT125" s="33"/>
      <c r="ACU125" s="33"/>
      <c r="ACV125" s="33"/>
      <c r="ACW125" s="33"/>
      <c r="ACX125" s="33"/>
      <c r="ACY125" s="33"/>
      <c r="ACZ125" s="33"/>
      <c r="ADA125" s="33"/>
      <c r="ADB125" s="33"/>
      <c r="ADC125" s="33"/>
      <c r="ADD125" s="33"/>
      <c r="ADE125" s="33"/>
      <c r="ADF125" s="33"/>
      <c r="ADG125" s="33"/>
      <c r="ADH125" s="33"/>
      <c r="ADI125" s="33"/>
      <c r="ADJ125" s="33"/>
      <c r="ADK125" s="33"/>
      <c r="ADL125" s="33"/>
      <c r="ADM125" s="33"/>
      <c r="ADN125" s="33"/>
      <c r="ADO125" s="33"/>
      <c r="ADP125" s="33"/>
      <c r="ADQ125" s="33"/>
      <c r="ADR125" s="33"/>
      <c r="ADS125" s="33"/>
      <c r="ADT125" s="33"/>
      <c r="ADU125" s="33"/>
      <c r="ADV125" s="33"/>
      <c r="ADW125" s="33"/>
      <c r="ADX125" s="33"/>
      <c r="ADY125" s="33"/>
      <c r="ADZ125" s="33"/>
      <c r="AEA125" s="33"/>
      <c r="AEB125" s="33"/>
      <c r="AEC125" s="33"/>
      <c r="AED125" s="33"/>
      <c r="AEE125" s="33"/>
      <c r="AEF125" s="33"/>
      <c r="AEG125" s="33"/>
      <c r="AEH125" s="33"/>
      <c r="AEI125" s="33"/>
      <c r="AEJ125" s="33"/>
      <c r="AEK125" s="33"/>
      <c r="AEL125" s="33"/>
      <c r="AEM125" s="33"/>
      <c r="AEN125" s="33"/>
      <c r="AEO125" s="33"/>
      <c r="AEP125" s="33"/>
      <c r="AEQ125" s="33"/>
      <c r="AER125" s="33"/>
      <c r="AES125" s="33"/>
      <c r="AET125" s="33"/>
      <c r="AEU125" s="33"/>
      <c r="AEV125" s="33"/>
      <c r="AEW125" s="33"/>
      <c r="AEX125" s="33"/>
      <c r="AEY125" s="33"/>
      <c r="AEZ125" s="33"/>
      <c r="AFA125" s="33"/>
      <c r="AFB125" s="33"/>
      <c r="AFC125" s="33"/>
      <c r="AFD125" s="33"/>
      <c r="AFE125" s="33"/>
      <c r="AFF125" s="33"/>
      <c r="AFG125" s="33"/>
      <c r="AFH125" s="33"/>
      <c r="AFI125" s="33"/>
      <c r="AFJ125" s="33"/>
      <c r="AFK125" s="33"/>
      <c r="AFL125" s="33"/>
      <c r="AFM125" s="33"/>
      <c r="AFN125" s="33"/>
      <c r="AFO125" s="33"/>
      <c r="AFP125" s="33"/>
      <c r="AFQ125" s="33"/>
      <c r="AFR125" s="33"/>
      <c r="AFS125" s="33"/>
      <c r="AFT125" s="33"/>
      <c r="AFU125" s="33"/>
      <c r="AFV125" s="33"/>
      <c r="AFW125" s="33"/>
      <c r="AFX125" s="33"/>
      <c r="AFY125" s="33"/>
      <c r="AFZ125" s="33"/>
      <c r="AGA125" s="33"/>
      <c r="AGB125" s="33"/>
      <c r="AGC125" s="33"/>
      <c r="AGD125" s="33"/>
      <c r="AGE125" s="33"/>
      <c r="AGF125" s="33"/>
      <c r="AGG125" s="33"/>
      <c r="AGH125" s="33"/>
      <c r="AGI125" s="33"/>
      <c r="AGJ125" s="33"/>
      <c r="AGK125" s="33"/>
      <c r="AGL125" s="33"/>
      <c r="AGM125" s="33"/>
      <c r="AGN125" s="33"/>
      <c r="AGO125" s="33"/>
      <c r="AGP125" s="33"/>
      <c r="AGQ125" s="33"/>
      <c r="AGR125" s="33"/>
      <c r="AGS125" s="33"/>
      <c r="AGT125" s="33"/>
      <c r="AGU125" s="33"/>
      <c r="AGV125" s="33"/>
      <c r="AGW125" s="33"/>
      <c r="AGX125" s="33"/>
      <c r="AGY125" s="33"/>
      <c r="AGZ125" s="33"/>
      <c r="AHA125" s="33"/>
      <c r="AHB125" s="33"/>
      <c r="AHC125" s="33"/>
      <c r="AHD125" s="33"/>
      <c r="AHE125" s="33"/>
      <c r="AHF125" s="33"/>
      <c r="AHG125" s="33"/>
      <c r="AHH125" s="33"/>
      <c r="AHI125" s="33"/>
      <c r="AHJ125" s="33"/>
      <c r="AHK125" s="33"/>
      <c r="AHL125" s="33"/>
      <c r="AHM125" s="33"/>
      <c r="AHN125" s="33"/>
      <c r="AHO125" s="33"/>
      <c r="AHP125" s="33"/>
      <c r="AHQ125" s="33"/>
      <c r="AHR125" s="33"/>
      <c r="AHS125" s="33"/>
      <c r="AHT125" s="33"/>
      <c r="AHU125" s="33"/>
      <c r="AHV125" s="33"/>
      <c r="AHW125" s="33"/>
      <c r="AHX125" s="33"/>
      <c r="AHY125" s="33"/>
      <c r="AHZ125" s="33"/>
      <c r="AIA125" s="33"/>
      <c r="AIB125" s="33"/>
      <c r="AIC125" s="33"/>
      <c r="AID125" s="33"/>
      <c r="AIE125" s="33"/>
      <c r="AIF125" s="33"/>
      <c r="AIG125" s="33"/>
      <c r="AIH125" s="33"/>
      <c r="AII125" s="33"/>
      <c r="AIJ125" s="33"/>
      <c r="AIK125" s="33"/>
      <c r="AIL125" s="33"/>
      <c r="AIM125" s="33"/>
      <c r="AIN125" s="33"/>
      <c r="AIO125" s="33"/>
      <c r="AIP125" s="33"/>
      <c r="AIQ125" s="33"/>
      <c r="AIR125" s="33"/>
      <c r="AIS125" s="33"/>
      <c r="AIT125" s="33"/>
      <c r="AIU125" s="33"/>
      <c r="AIV125" s="33"/>
      <c r="AIW125" s="33"/>
      <c r="AIX125" s="33"/>
      <c r="AIY125" s="33"/>
      <c r="AIZ125" s="33"/>
      <c r="AJA125" s="33"/>
      <c r="AJB125" s="33"/>
      <c r="AJC125" s="33"/>
      <c r="AJD125" s="33"/>
      <c r="AJE125" s="33"/>
      <c r="AJF125" s="33"/>
      <c r="AJG125" s="33"/>
      <c r="AJH125" s="33"/>
      <c r="AJI125" s="33"/>
      <c r="AJJ125" s="33"/>
      <c r="AJK125" s="33"/>
      <c r="AJL125" s="33"/>
      <c r="AJM125" s="33"/>
      <c r="AJN125" s="33"/>
      <c r="AJO125" s="33"/>
      <c r="AJP125" s="33"/>
      <c r="AJQ125" s="33"/>
      <c r="AJR125" s="33"/>
      <c r="AJS125" s="33"/>
      <c r="AJT125" s="33"/>
      <c r="AJU125" s="33"/>
      <c r="AJV125" s="33"/>
      <c r="AJW125" s="33"/>
      <c r="AJX125" s="33"/>
      <c r="AJY125" s="33"/>
      <c r="AJZ125" s="33"/>
      <c r="AKA125" s="33"/>
      <c r="AKB125" s="33"/>
      <c r="AKC125" s="33"/>
      <c r="AKD125" s="33"/>
      <c r="AKE125" s="33"/>
      <c r="AKF125" s="33"/>
      <c r="AKG125" s="33"/>
      <c r="AKH125" s="33"/>
      <c r="AKI125" s="33"/>
      <c r="AKJ125" s="33"/>
      <c r="AKK125" s="33"/>
      <c r="AKL125" s="33"/>
      <c r="AKM125" s="33"/>
      <c r="AKN125" s="33"/>
      <c r="AKO125" s="33"/>
      <c r="AKP125" s="33"/>
      <c r="AKQ125" s="33"/>
      <c r="AKR125" s="33"/>
      <c r="AKS125" s="33"/>
      <c r="AKT125" s="33"/>
      <c r="AKU125" s="33"/>
      <c r="AKV125" s="33"/>
      <c r="AKW125" s="33"/>
      <c r="AKX125" s="33"/>
      <c r="AKY125" s="33"/>
      <c r="AKZ125" s="33"/>
      <c r="ALA125" s="33"/>
      <c r="ALB125" s="33"/>
      <c r="ALC125" s="33"/>
      <c r="ALD125" s="33"/>
      <c r="ALE125" s="33"/>
      <c r="ALF125" s="33"/>
      <c r="ALG125" s="33"/>
      <c r="ALH125" s="33"/>
      <c r="ALI125" s="33"/>
      <c r="ALJ125" s="33"/>
      <c r="ALK125" s="33"/>
      <c r="ALL125" s="33"/>
      <c r="ALM125" s="33"/>
      <c r="ALN125" s="33"/>
      <c r="ALO125" s="33"/>
      <c r="ALP125" s="33"/>
      <c r="ALQ125" s="33"/>
      <c r="ALR125" s="33"/>
      <c r="ALS125" s="33"/>
      <c r="ALT125" s="33"/>
      <c r="ALU125" s="33"/>
      <c r="ALV125" s="33"/>
      <c r="ALW125" s="33"/>
      <c r="ALX125" s="33"/>
      <c r="ALY125" s="33"/>
      <c r="ALZ125" s="33"/>
      <c r="AMA125" s="33"/>
      <c r="AMB125" s="33"/>
      <c r="AMC125" s="33"/>
      <c r="AMD125" s="33"/>
      <c r="AME125" s="33"/>
      <c r="AMF125" s="33"/>
      <c r="AMG125" s="33"/>
      <c r="AMH125" s="33"/>
      <c r="AMI125" s="33"/>
      <c r="AMJ125" s="33"/>
    </row>
    <row r="126" spans="1:1024" ht="15.75" customHeight="1">
      <c r="A126" s="136"/>
      <c r="B126" s="137"/>
      <c r="C126" s="137"/>
      <c r="D126" s="137"/>
      <c r="E126" s="137"/>
      <c r="F126" s="137"/>
      <c r="G126" s="137"/>
      <c r="H126" s="136"/>
      <c r="I126" s="136"/>
      <c r="J126" s="136"/>
      <c r="K126" s="138"/>
      <c r="L126" s="139"/>
      <c r="M126" s="139"/>
      <c r="N126" s="139"/>
      <c r="O126" s="139"/>
      <c r="P126" s="136"/>
      <c r="Q126" s="140"/>
      <c r="R126" s="140"/>
      <c r="S126" s="136"/>
      <c r="T126" s="136"/>
      <c r="U126" s="136"/>
      <c r="V126" s="136"/>
      <c r="W126" s="136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  <c r="QR126" s="33"/>
      <c r="QS126" s="33"/>
      <c r="QT126" s="33"/>
      <c r="QU126" s="33"/>
      <c r="QV126" s="33"/>
      <c r="QW126" s="33"/>
      <c r="QX126" s="33"/>
      <c r="QY126" s="33"/>
      <c r="QZ126" s="33"/>
      <c r="RA126" s="33"/>
      <c r="RB126" s="33"/>
      <c r="RC126" s="33"/>
      <c r="RD126" s="33"/>
      <c r="RE126" s="33"/>
      <c r="RF126" s="33"/>
      <c r="RG126" s="33"/>
      <c r="RH126" s="33"/>
      <c r="RI126" s="33"/>
      <c r="RJ126" s="33"/>
      <c r="RK126" s="33"/>
      <c r="RL126" s="33"/>
      <c r="RM126" s="33"/>
      <c r="RN126" s="33"/>
      <c r="RO126" s="33"/>
      <c r="RP126" s="33"/>
      <c r="RQ126" s="33"/>
      <c r="RR126" s="33"/>
      <c r="RS126" s="33"/>
      <c r="RT126" s="33"/>
      <c r="RU126" s="33"/>
      <c r="RV126" s="33"/>
      <c r="RW126" s="33"/>
      <c r="RX126" s="33"/>
      <c r="RY126" s="33"/>
      <c r="RZ126" s="33"/>
      <c r="SA126" s="33"/>
      <c r="SB126" s="33"/>
      <c r="SC126" s="33"/>
      <c r="SD126" s="33"/>
      <c r="SE126" s="33"/>
      <c r="SF126" s="33"/>
      <c r="SG126" s="33"/>
      <c r="SH126" s="33"/>
      <c r="SI126" s="33"/>
      <c r="SJ126" s="33"/>
      <c r="SK126" s="33"/>
      <c r="SL126" s="33"/>
      <c r="SM126" s="33"/>
      <c r="SN126" s="33"/>
      <c r="SO126" s="33"/>
      <c r="SP126" s="33"/>
      <c r="SQ126" s="33"/>
      <c r="SR126" s="33"/>
      <c r="SS126" s="33"/>
      <c r="ST126" s="33"/>
      <c r="SU126" s="33"/>
      <c r="SV126" s="33"/>
      <c r="SW126" s="33"/>
      <c r="SX126" s="33"/>
      <c r="SY126" s="33"/>
      <c r="SZ126" s="33"/>
      <c r="TA126" s="33"/>
      <c r="TB126" s="33"/>
      <c r="TC126" s="33"/>
      <c r="TD126" s="33"/>
      <c r="TE126" s="33"/>
      <c r="TF126" s="33"/>
      <c r="TG126" s="33"/>
      <c r="TH126" s="33"/>
      <c r="TI126" s="33"/>
      <c r="TJ126" s="33"/>
      <c r="TK126" s="33"/>
      <c r="TL126" s="33"/>
      <c r="TM126" s="33"/>
      <c r="TN126" s="33"/>
      <c r="TO126" s="33"/>
      <c r="TP126" s="33"/>
      <c r="TQ126" s="33"/>
      <c r="TR126" s="33"/>
      <c r="TS126" s="33"/>
      <c r="TT126" s="33"/>
      <c r="TU126" s="33"/>
      <c r="TV126" s="33"/>
      <c r="TW126" s="33"/>
      <c r="TX126" s="33"/>
      <c r="TY126" s="33"/>
      <c r="TZ126" s="33"/>
      <c r="UA126" s="33"/>
      <c r="UB126" s="33"/>
      <c r="UC126" s="33"/>
      <c r="UD126" s="33"/>
      <c r="UE126" s="33"/>
      <c r="UF126" s="33"/>
      <c r="UG126" s="33"/>
      <c r="UH126" s="33"/>
      <c r="UI126" s="33"/>
      <c r="UJ126" s="33"/>
      <c r="UK126" s="33"/>
      <c r="UL126" s="33"/>
      <c r="UM126" s="33"/>
      <c r="UN126" s="33"/>
      <c r="UO126" s="33"/>
      <c r="UP126" s="33"/>
      <c r="UQ126" s="33"/>
      <c r="UR126" s="33"/>
      <c r="US126" s="33"/>
      <c r="UT126" s="33"/>
      <c r="UU126" s="33"/>
      <c r="UV126" s="33"/>
      <c r="UW126" s="33"/>
      <c r="UX126" s="33"/>
      <c r="UY126" s="33"/>
      <c r="UZ126" s="33"/>
      <c r="VA126" s="33"/>
      <c r="VB126" s="33"/>
      <c r="VC126" s="33"/>
      <c r="VD126" s="33"/>
      <c r="VE126" s="33"/>
      <c r="VF126" s="33"/>
      <c r="VG126" s="33"/>
      <c r="VH126" s="33"/>
      <c r="VI126" s="33"/>
      <c r="VJ126" s="33"/>
      <c r="VK126" s="33"/>
      <c r="VL126" s="33"/>
      <c r="VM126" s="33"/>
      <c r="VN126" s="33"/>
      <c r="VO126" s="33"/>
      <c r="VP126" s="33"/>
      <c r="VQ126" s="33"/>
      <c r="VR126" s="33"/>
      <c r="VS126" s="33"/>
      <c r="VT126" s="33"/>
      <c r="VU126" s="33"/>
      <c r="VV126" s="33"/>
      <c r="VW126" s="33"/>
      <c r="VX126" s="33"/>
      <c r="VY126" s="33"/>
      <c r="VZ126" s="33"/>
      <c r="WA126" s="33"/>
      <c r="WB126" s="33"/>
      <c r="WC126" s="33"/>
      <c r="WD126" s="33"/>
      <c r="WE126" s="33"/>
      <c r="WF126" s="33"/>
      <c r="WG126" s="33"/>
      <c r="WH126" s="33"/>
      <c r="WI126" s="33"/>
      <c r="WJ126" s="33"/>
      <c r="WK126" s="33"/>
      <c r="WL126" s="33"/>
      <c r="WM126" s="33"/>
      <c r="WN126" s="33"/>
      <c r="WO126" s="33"/>
      <c r="WP126" s="33"/>
      <c r="WQ126" s="33"/>
      <c r="WR126" s="33"/>
      <c r="WS126" s="33"/>
      <c r="WT126" s="33"/>
      <c r="WU126" s="33"/>
      <c r="WV126" s="33"/>
      <c r="WW126" s="33"/>
      <c r="WX126" s="33"/>
      <c r="WY126" s="33"/>
      <c r="WZ126" s="33"/>
      <c r="XA126" s="33"/>
      <c r="XB126" s="33"/>
      <c r="XC126" s="33"/>
      <c r="XD126" s="33"/>
      <c r="XE126" s="33"/>
      <c r="XF126" s="33"/>
      <c r="XG126" s="33"/>
      <c r="XH126" s="33"/>
      <c r="XI126" s="33"/>
      <c r="XJ126" s="33"/>
      <c r="XK126" s="33"/>
      <c r="XL126" s="33"/>
      <c r="XM126" s="33"/>
      <c r="XN126" s="33"/>
      <c r="XO126" s="33"/>
      <c r="XP126" s="33"/>
      <c r="XQ126" s="33"/>
      <c r="XR126" s="33"/>
      <c r="XS126" s="33"/>
      <c r="XT126" s="33"/>
      <c r="XU126" s="33"/>
      <c r="XV126" s="33"/>
      <c r="XW126" s="33"/>
      <c r="XX126" s="33"/>
      <c r="XY126" s="33"/>
      <c r="XZ126" s="33"/>
      <c r="YA126" s="33"/>
      <c r="YB126" s="33"/>
      <c r="YC126" s="33"/>
      <c r="YD126" s="33"/>
      <c r="YE126" s="33"/>
      <c r="YF126" s="33"/>
      <c r="YG126" s="33"/>
      <c r="YH126" s="33"/>
      <c r="YI126" s="33"/>
      <c r="YJ126" s="33"/>
      <c r="YK126" s="33"/>
      <c r="YL126" s="33"/>
      <c r="YM126" s="33"/>
      <c r="YN126" s="33"/>
      <c r="YO126" s="33"/>
      <c r="YP126" s="33"/>
      <c r="YQ126" s="33"/>
      <c r="YR126" s="33"/>
      <c r="YS126" s="33"/>
      <c r="YT126" s="33"/>
      <c r="YU126" s="33"/>
      <c r="YV126" s="33"/>
      <c r="YW126" s="33"/>
      <c r="YX126" s="33"/>
      <c r="YY126" s="33"/>
      <c r="YZ126" s="33"/>
      <c r="ZA126" s="33"/>
      <c r="ZB126" s="33"/>
      <c r="ZC126" s="33"/>
      <c r="ZD126" s="33"/>
      <c r="ZE126" s="33"/>
      <c r="ZF126" s="33"/>
      <c r="ZG126" s="33"/>
      <c r="ZH126" s="33"/>
      <c r="ZI126" s="33"/>
      <c r="ZJ126" s="33"/>
      <c r="ZK126" s="33"/>
      <c r="ZL126" s="33"/>
      <c r="ZM126" s="33"/>
      <c r="ZN126" s="33"/>
      <c r="ZO126" s="33"/>
      <c r="ZP126" s="33"/>
      <c r="ZQ126" s="33"/>
      <c r="ZR126" s="33"/>
      <c r="ZS126" s="33"/>
      <c r="ZT126" s="33"/>
      <c r="ZU126" s="33"/>
      <c r="ZV126" s="33"/>
      <c r="ZW126" s="33"/>
      <c r="ZX126" s="33"/>
      <c r="ZY126" s="33"/>
      <c r="ZZ126" s="33"/>
      <c r="AAA126" s="33"/>
      <c r="AAB126" s="33"/>
      <c r="AAC126" s="33"/>
      <c r="AAD126" s="33"/>
      <c r="AAE126" s="33"/>
      <c r="AAF126" s="33"/>
      <c r="AAG126" s="33"/>
      <c r="AAH126" s="33"/>
      <c r="AAI126" s="33"/>
      <c r="AAJ126" s="33"/>
      <c r="AAK126" s="33"/>
      <c r="AAL126" s="33"/>
      <c r="AAM126" s="33"/>
      <c r="AAN126" s="33"/>
      <c r="AAO126" s="33"/>
      <c r="AAP126" s="33"/>
      <c r="AAQ126" s="33"/>
      <c r="AAR126" s="33"/>
      <c r="AAS126" s="33"/>
      <c r="AAT126" s="33"/>
      <c r="AAU126" s="33"/>
      <c r="AAV126" s="33"/>
      <c r="AAW126" s="33"/>
      <c r="AAX126" s="33"/>
      <c r="AAY126" s="33"/>
      <c r="AAZ126" s="33"/>
      <c r="ABA126" s="33"/>
      <c r="ABB126" s="33"/>
      <c r="ABC126" s="33"/>
      <c r="ABD126" s="33"/>
      <c r="ABE126" s="33"/>
      <c r="ABF126" s="33"/>
      <c r="ABG126" s="33"/>
      <c r="ABH126" s="33"/>
      <c r="ABI126" s="33"/>
      <c r="ABJ126" s="33"/>
      <c r="ABK126" s="33"/>
      <c r="ABL126" s="33"/>
      <c r="ABM126" s="33"/>
      <c r="ABN126" s="33"/>
      <c r="ABO126" s="33"/>
      <c r="ABP126" s="33"/>
      <c r="ABQ126" s="33"/>
      <c r="ABR126" s="33"/>
      <c r="ABS126" s="33"/>
      <c r="ABT126" s="33"/>
      <c r="ABU126" s="33"/>
      <c r="ABV126" s="33"/>
      <c r="ABW126" s="33"/>
      <c r="ABX126" s="33"/>
      <c r="ABY126" s="33"/>
      <c r="ABZ126" s="33"/>
      <c r="ACA126" s="33"/>
      <c r="ACB126" s="33"/>
      <c r="ACC126" s="33"/>
      <c r="ACD126" s="33"/>
      <c r="ACE126" s="33"/>
      <c r="ACF126" s="33"/>
      <c r="ACG126" s="33"/>
      <c r="ACH126" s="33"/>
      <c r="ACI126" s="33"/>
      <c r="ACJ126" s="33"/>
      <c r="ACK126" s="33"/>
      <c r="ACL126" s="33"/>
      <c r="ACM126" s="33"/>
      <c r="ACN126" s="33"/>
      <c r="ACO126" s="33"/>
      <c r="ACP126" s="33"/>
      <c r="ACQ126" s="33"/>
      <c r="ACR126" s="33"/>
      <c r="ACS126" s="33"/>
      <c r="ACT126" s="33"/>
      <c r="ACU126" s="33"/>
      <c r="ACV126" s="33"/>
      <c r="ACW126" s="33"/>
      <c r="ACX126" s="33"/>
      <c r="ACY126" s="33"/>
      <c r="ACZ126" s="33"/>
      <c r="ADA126" s="33"/>
      <c r="ADB126" s="33"/>
      <c r="ADC126" s="33"/>
      <c r="ADD126" s="33"/>
      <c r="ADE126" s="33"/>
      <c r="ADF126" s="33"/>
      <c r="ADG126" s="33"/>
      <c r="ADH126" s="33"/>
      <c r="ADI126" s="33"/>
      <c r="ADJ126" s="33"/>
      <c r="ADK126" s="33"/>
      <c r="ADL126" s="33"/>
      <c r="ADM126" s="33"/>
      <c r="ADN126" s="33"/>
      <c r="ADO126" s="33"/>
      <c r="ADP126" s="33"/>
      <c r="ADQ126" s="33"/>
      <c r="ADR126" s="33"/>
      <c r="ADS126" s="33"/>
      <c r="ADT126" s="33"/>
      <c r="ADU126" s="33"/>
      <c r="ADV126" s="33"/>
      <c r="ADW126" s="33"/>
      <c r="ADX126" s="33"/>
      <c r="ADY126" s="33"/>
      <c r="ADZ126" s="33"/>
      <c r="AEA126" s="33"/>
      <c r="AEB126" s="33"/>
      <c r="AEC126" s="33"/>
      <c r="AED126" s="33"/>
      <c r="AEE126" s="33"/>
      <c r="AEF126" s="33"/>
      <c r="AEG126" s="33"/>
      <c r="AEH126" s="33"/>
      <c r="AEI126" s="33"/>
      <c r="AEJ126" s="33"/>
      <c r="AEK126" s="33"/>
      <c r="AEL126" s="33"/>
      <c r="AEM126" s="33"/>
      <c r="AEN126" s="33"/>
      <c r="AEO126" s="33"/>
      <c r="AEP126" s="33"/>
      <c r="AEQ126" s="33"/>
      <c r="AER126" s="33"/>
      <c r="AES126" s="33"/>
      <c r="AET126" s="33"/>
      <c r="AEU126" s="33"/>
      <c r="AEV126" s="33"/>
      <c r="AEW126" s="33"/>
      <c r="AEX126" s="33"/>
      <c r="AEY126" s="33"/>
      <c r="AEZ126" s="33"/>
      <c r="AFA126" s="33"/>
      <c r="AFB126" s="33"/>
      <c r="AFC126" s="33"/>
      <c r="AFD126" s="33"/>
      <c r="AFE126" s="33"/>
      <c r="AFF126" s="33"/>
      <c r="AFG126" s="33"/>
      <c r="AFH126" s="33"/>
      <c r="AFI126" s="33"/>
      <c r="AFJ126" s="33"/>
      <c r="AFK126" s="33"/>
      <c r="AFL126" s="33"/>
      <c r="AFM126" s="33"/>
      <c r="AFN126" s="33"/>
      <c r="AFO126" s="33"/>
      <c r="AFP126" s="33"/>
      <c r="AFQ126" s="33"/>
      <c r="AFR126" s="33"/>
      <c r="AFS126" s="33"/>
      <c r="AFT126" s="33"/>
      <c r="AFU126" s="33"/>
      <c r="AFV126" s="33"/>
      <c r="AFW126" s="33"/>
      <c r="AFX126" s="33"/>
      <c r="AFY126" s="33"/>
      <c r="AFZ126" s="33"/>
      <c r="AGA126" s="33"/>
      <c r="AGB126" s="33"/>
      <c r="AGC126" s="33"/>
      <c r="AGD126" s="33"/>
      <c r="AGE126" s="33"/>
      <c r="AGF126" s="33"/>
      <c r="AGG126" s="33"/>
      <c r="AGH126" s="33"/>
      <c r="AGI126" s="33"/>
      <c r="AGJ126" s="33"/>
      <c r="AGK126" s="33"/>
      <c r="AGL126" s="33"/>
      <c r="AGM126" s="33"/>
      <c r="AGN126" s="33"/>
      <c r="AGO126" s="33"/>
      <c r="AGP126" s="33"/>
      <c r="AGQ126" s="33"/>
      <c r="AGR126" s="33"/>
      <c r="AGS126" s="33"/>
      <c r="AGT126" s="33"/>
      <c r="AGU126" s="33"/>
      <c r="AGV126" s="33"/>
      <c r="AGW126" s="33"/>
      <c r="AGX126" s="33"/>
      <c r="AGY126" s="33"/>
      <c r="AGZ126" s="33"/>
      <c r="AHA126" s="33"/>
      <c r="AHB126" s="33"/>
      <c r="AHC126" s="33"/>
      <c r="AHD126" s="33"/>
      <c r="AHE126" s="33"/>
      <c r="AHF126" s="33"/>
      <c r="AHG126" s="33"/>
      <c r="AHH126" s="33"/>
      <c r="AHI126" s="33"/>
      <c r="AHJ126" s="33"/>
      <c r="AHK126" s="33"/>
      <c r="AHL126" s="33"/>
      <c r="AHM126" s="33"/>
      <c r="AHN126" s="33"/>
      <c r="AHO126" s="33"/>
      <c r="AHP126" s="33"/>
      <c r="AHQ126" s="33"/>
      <c r="AHR126" s="33"/>
      <c r="AHS126" s="33"/>
      <c r="AHT126" s="33"/>
      <c r="AHU126" s="33"/>
      <c r="AHV126" s="33"/>
      <c r="AHW126" s="33"/>
      <c r="AHX126" s="33"/>
      <c r="AHY126" s="33"/>
      <c r="AHZ126" s="33"/>
      <c r="AIA126" s="33"/>
      <c r="AIB126" s="33"/>
      <c r="AIC126" s="33"/>
      <c r="AID126" s="33"/>
      <c r="AIE126" s="33"/>
      <c r="AIF126" s="33"/>
      <c r="AIG126" s="33"/>
      <c r="AIH126" s="33"/>
      <c r="AII126" s="33"/>
      <c r="AIJ126" s="33"/>
      <c r="AIK126" s="33"/>
      <c r="AIL126" s="33"/>
      <c r="AIM126" s="33"/>
      <c r="AIN126" s="33"/>
      <c r="AIO126" s="33"/>
      <c r="AIP126" s="33"/>
      <c r="AIQ126" s="33"/>
      <c r="AIR126" s="33"/>
      <c r="AIS126" s="33"/>
      <c r="AIT126" s="33"/>
      <c r="AIU126" s="33"/>
      <c r="AIV126" s="33"/>
      <c r="AIW126" s="33"/>
      <c r="AIX126" s="33"/>
      <c r="AIY126" s="33"/>
      <c r="AIZ126" s="33"/>
      <c r="AJA126" s="33"/>
      <c r="AJB126" s="33"/>
      <c r="AJC126" s="33"/>
      <c r="AJD126" s="33"/>
      <c r="AJE126" s="33"/>
      <c r="AJF126" s="33"/>
      <c r="AJG126" s="33"/>
      <c r="AJH126" s="33"/>
      <c r="AJI126" s="33"/>
      <c r="AJJ126" s="33"/>
      <c r="AJK126" s="33"/>
      <c r="AJL126" s="33"/>
      <c r="AJM126" s="33"/>
      <c r="AJN126" s="33"/>
      <c r="AJO126" s="33"/>
      <c r="AJP126" s="33"/>
      <c r="AJQ126" s="33"/>
      <c r="AJR126" s="33"/>
      <c r="AJS126" s="33"/>
      <c r="AJT126" s="33"/>
      <c r="AJU126" s="33"/>
      <c r="AJV126" s="33"/>
      <c r="AJW126" s="33"/>
      <c r="AJX126" s="33"/>
      <c r="AJY126" s="33"/>
      <c r="AJZ126" s="33"/>
      <c r="AKA126" s="33"/>
      <c r="AKB126" s="33"/>
      <c r="AKC126" s="33"/>
      <c r="AKD126" s="33"/>
      <c r="AKE126" s="33"/>
      <c r="AKF126" s="33"/>
      <c r="AKG126" s="33"/>
      <c r="AKH126" s="33"/>
      <c r="AKI126" s="33"/>
      <c r="AKJ126" s="33"/>
      <c r="AKK126" s="33"/>
      <c r="AKL126" s="33"/>
      <c r="AKM126" s="33"/>
      <c r="AKN126" s="33"/>
      <c r="AKO126" s="33"/>
      <c r="AKP126" s="33"/>
      <c r="AKQ126" s="33"/>
      <c r="AKR126" s="33"/>
      <c r="AKS126" s="33"/>
      <c r="AKT126" s="33"/>
      <c r="AKU126" s="33"/>
      <c r="AKV126" s="33"/>
      <c r="AKW126" s="33"/>
      <c r="AKX126" s="33"/>
      <c r="AKY126" s="33"/>
      <c r="AKZ126" s="33"/>
      <c r="ALA126" s="33"/>
      <c r="ALB126" s="33"/>
      <c r="ALC126" s="33"/>
      <c r="ALD126" s="33"/>
      <c r="ALE126" s="33"/>
      <c r="ALF126" s="33"/>
      <c r="ALG126" s="33"/>
      <c r="ALH126" s="33"/>
      <c r="ALI126" s="33"/>
      <c r="ALJ126" s="33"/>
      <c r="ALK126" s="33"/>
      <c r="ALL126" s="33"/>
      <c r="ALM126" s="33"/>
      <c r="ALN126" s="33"/>
      <c r="ALO126" s="33"/>
      <c r="ALP126" s="33"/>
      <c r="ALQ126" s="33"/>
      <c r="ALR126" s="33"/>
      <c r="ALS126" s="33"/>
      <c r="ALT126" s="33"/>
      <c r="ALU126" s="33"/>
      <c r="ALV126" s="33"/>
      <c r="ALW126" s="33"/>
      <c r="ALX126" s="33"/>
      <c r="ALY126" s="33"/>
      <c r="ALZ126" s="33"/>
      <c r="AMA126" s="33"/>
      <c r="AMB126" s="33"/>
      <c r="AMC126" s="33"/>
      <c r="AMD126" s="33"/>
      <c r="AME126" s="33"/>
      <c r="AMF126" s="33"/>
      <c r="AMG126" s="33"/>
      <c r="AMH126" s="33"/>
      <c r="AMI126" s="33"/>
      <c r="AMJ126" s="33"/>
    </row>
    <row r="127" spans="1:1024" ht="15.75" customHeight="1">
      <c r="A127" s="141"/>
      <c r="B127" s="142"/>
      <c r="C127" s="142"/>
      <c r="D127" s="142"/>
      <c r="E127" s="142"/>
      <c r="F127" s="142"/>
      <c r="G127" s="142"/>
      <c r="H127" s="141"/>
      <c r="I127" s="141"/>
      <c r="J127" s="141"/>
      <c r="K127" s="138"/>
      <c r="L127" s="143"/>
      <c r="M127" s="143"/>
      <c r="N127" s="143"/>
      <c r="O127" s="143"/>
      <c r="P127" s="144"/>
      <c r="Q127" s="145"/>
      <c r="R127" s="140"/>
      <c r="S127" s="141"/>
      <c r="T127" s="141"/>
      <c r="U127" s="141"/>
      <c r="V127" s="141"/>
      <c r="W127" s="141"/>
    </row>
    <row r="128" spans="1:1024" ht="15.75" customHeight="1">
      <c r="A128" s="141"/>
      <c r="B128" s="142"/>
      <c r="C128" s="142"/>
      <c r="D128" s="142"/>
      <c r="E128" s="142"/>
      <c r="F128" s="142"/>
      <c r="G128" s="142"/>
      <c r="H128" s="141"/>
      <c r="I128" s="141"/>
      <c r="J128" s="141"/>
      <c r="K128" s="138"/>
      <c r="L128" s="143"/>
      <c r="M128" s="143"/>
      <c r="N128" s="143"/>
      <c r="O128" s="143"/>
      <c r="P128" s="144"/>
      <c r="Q128" s="145"/>
      <c r="R128" s="140"/>
      <c r="S128" s="141"/>
      <c r="T128" s="141"/>
      <c r="U128" s="141"/>
      <c r="V128" s="141"/>
      <c r="W128" s="141"/>
    </row>
    <row r="129" spans="1:23" ht="15.75" customHeight="1">
      <c r="A129" s="141"/>
      <c r="B129" s="142"/>
      <c r="C129" s="142"/>
      <c r="D129" s="142"/>
      <c r="E129" s="142"/>
      <c r="F129" s="142"/>
      <c r="G129" s="142"/>
      <c r="H129" s="141"/>
      <c r="I129" s="141"/>
      <c r="J129" s="141"/>
      <c r="K129" s="138"/>
      <c r="L129" s="143"/>
      <c r="M129" s="143"/>
      <c r="N129" s="143"/>
      <c r="O129" s="143"/>
      <c r="P129" s="144"/>
      <c r="Q129" s="145"/>
      <c r="R129" s="140"/>
      <c r="S129" s="141"/>
      <c r="T129" s="141"/>
      <c r="U129" s="141"/>
      <c r="V129" s="141"/>
      <c r="W129" s="141"/>
    </row>
    <row r="130" spans="1:23" ht="15.75" customHeight="1">
      <c r="A130" s="141"/>
      <c r="B130" s="142"/>
      <c r="C130" s="142"/>
      <c r="D130" s="142"/>
      <c r="E130" s="142"/>
      <c r="F130" s="142"/>
      <c r="G130" s="142"/>
      <c r="H130" s="141"/>
      <c r="I130" s="141"/>
      <c r="J130" s="141"/>
      <c r="K130" s="138"/>
      <c r="L130" s="143"/>
      <c r="M130" s="143"/>
      <c r="N130" s="143"/>
      <c r="O130" s="143"/>
      <c r="P130" s="144"/>
      <c r="Q130" s="145"/>
      <c r="R130" s="140"/>
      <c r="S130" s="141"/>
      <c r="T130" s="141"/>
      <c r="U130" s="141"/>
      <c r="V130" s="141"/>
      <c r="W130" s="141"/>
    </row>
    <row r="131" spans="1:23" ht="15.75" customHeight="1">
      <c r="A131" s="141"/>
      <c r="B131" s="142"/>
      <c r="C131" s="142"/>
      <c r="D131" s="142"/>
      <c r="E131" s="142"/>
      <c r="F131" s="142"/>
      <c r="G131" s="142"/>
      <c r="H131" s="141"/>
      <c r="I131" s="141"/>
      <c r="J131" s="141"/>
      <c r="K131" s="138"/>
      <c r="L131" s="143"/>
      <c r="M131" s="143"/>
      <c r="N131" s="143"/>
      <c r="O131" s="143"/>
      <c r="P131" s="144"/>
      <c r="Q131" s="145"/>
      <c r="R131" s="140"/>
      <c r="S131" s="141"/>
      <c r="T131" s="141"/>
      <c r="U131" s="141"/>
      <c r="V131" s="141"/>
      <c r="W131" s="141"/>
    </row>
    <row r="132" spans="1:23" ht="15.75" customHeight="1">
      <c r="A132" s="141"/>
      <c r="B132" s="142"/>
      <c r="C132" s="142"/>
      <c r="D132" s="142"/>
      <c r="E132" s="142"/>
      <c r="F132" s="142"/>
      <c r="G132" s="142"/>
      <c r="H132" s="141"/>
      <c r="I132" s="141"/>
      <c r="J132" s="141"/>
      <c r="K132" s="138"/>
      <c r="L132" s="143"/>
      <c r="M132" s="143"/>
      <c r="N132" s="143"/>
      <c r="O132" s="143"/>
      <c r="P132" s="144"/>
      <c r="Q132" s="145"/>
      <c r="R132" s="140"/>
      <c r="S132" s="141"/>
      <c r="T132" s="141"/>
      <c r="U132" s="141"/>
      <c r="V132" s="141"/>
      <c r="W132" s="141"/>
    </row>
    <row r="133" spans="1:23" ht="15.75" customHeight="1">
      <c r="A133" s="141"/>
      <c r="B133" s="142"/>
      <c r="C133" s="142"/>
      <c r="D133" s="142"/>
      <c r="E133" s="142"/>
      <c r="F133" s="142"/>
      <c r="G133" s="142"/>
      <c r="H133" s="141"/>
      <c r="I133" s="141"/>
      <c r="J133" s="141"/>
      <c r="K133" s="138"/>
      <c r="L133" s="143"/>
      <c r="M133" s="143"/>
      <c r="N133" s="143"/>
      <c r="O133" s="143"/>
      <c r="P133" s="144"/>
      <c r="Q133" s="145"/>
      <c r="R133" s="140"/>
      <c r="S133" s="141"/>
      <c r="T133" s="141"/>
      <c r="U133" s="141"/>
      <c r="V133" s="141"/>
      <c r="W133" s="141"/>
    </row>
    <row r="134" spans="1:23" ht="15.75" customHeight="1">
      <c r="A134" s="141"/>
      <c r="B134" s="142"/>
      <c r="C134" s="142"/>
      <c r="D134" s="142"/>
      <c r="E134" s="142"/>
      <c r="F134" s="142"/>
      <c r="G134" s="142"/>
      <c r="H134" s="141"/>
      <c r="I134" s="141"/>
      <c r="J134" s="141"/>
      <c r="K134" s="138"/>
      <c r="L134" s="143"/>
      <c r="M134" s="143"/>
      <c r="N134" s="143"/>
      <c r="O134" s="143"/>
      <c r="P134" s="144"/>
      <c r="Q134" s="145"/>
      <c r="R134" s="140"/>
      <c r="S134" s="141"/>
      <c r="T134" s="141"/>
      <c r="U134" s="141"/>
      <c r="V134" s="141"/>
      <c r="W134" s="141"/>
    </row>
    <row r="135" spans="1:23" ht="15.75" customHeight="1">
      <c r="A135" s="141"/>
      <c r="B135" s="142"/>
      <c r="C135" s="142"/>
      <c r="D135" s="142"/>
      <c r="E135" s="142"/>
      <c r="F135" s="142"/>
      <c r="G135" s="142"/>
      <c r="H135" s="141"/>
      <c r="I135" s="141"/>
      <c r="J135" s="141"/>
      <c r="K135" s="138"/>
      <c r="L135" s="143"/>
      <c r="M135" s="143"/>
      <c r="N135" s="143"/>
      <c r="O135" s="143"/>
      <c r="P135" s="144"/>
      <c r="Q135" s="145"/>
      <c r="R135" s="140"/>
      <c r="S135" s="141"/>
      <c r="T135" s="141"/>
      <c r="U135" s="141"/>
      <c r="V135" s="141"/>
      <c r="W135" s="141"/>
    </row>
    <row r="136" spans="1:23" ht="15.75" customHeight="1">
      <c r="A136" s="141"/>
      <c r="B136" s="142"/>
      <c r="C136" s="142"/>
      <c r="D136" s="142"/>
      <c r="E136" s="142"/>
      <c r="F136" s="142"/>
      <c r="G136" s="142"/>
      <c r="H136" s="141"/>
      <c r="I136" s="141"/>
      <c r="J136" s="141"/>
      <c r="K136" s="138"/>
      <c r="L136" s="143"/>
      <c r="M136" s="143"/>
      <c r="N136" s="143"/>
      <c r="O136" s="143"/>
      <c r="P136" s="144"/>
      <c r="Q136" s="145"/>
      <c r="R136" s="140"/>
      <c r="S136" s="141"/>
      <c r="T136" s="141"/>
      <c r="U136" s="141"/>
      <c r="V136" s="141"/>
      <c r="W136" s="141"/>
    </row>
    <row r="137" spans="1:23" ht="15.75" customHeight="1">
      <c r="A137" s="141"/>
      <c r="B137" s="142"/>
      <c r="C137" s="142"/>
      <c r="D137" s="142"/>
      <c r="E137" s="142"/>
      <c r="F137" s="142"/>
      <c r="G137" s="142"/>
      <c r="H137" s="141"/>
      <c r="I137" s="141"/>
      <c r="J137" s="141"/>
      <c r="K137" s="138"/>
      <c r="L137" s="143"/>
      <c r="M137" s="143"/>
      <c r="N137" s="143"/>
      <c r="O137" s="143"/>
      <c r="P137" s="144"/>
      <c r="Q137" s="145"/>
      <c r="R137" s="140"/>
      <c r="S137" s="141"/>
      <c r="T137" s="141"/>
      <c r="U137" s="141"/>
      <c r="V137" s="141"/>
      <c r="W137" s="141"/>
    </row>
    <row r="138" spans="1:23" ht="15.75" customHeight="1">
      <c r="A138" s="141"/>
      <c r="B138" s="142"/>
      <c r="C138" s="142"/>
      <c r="D138" s="142"/>
      <c r="E138" s="142"/>
      <c r="F138" s="142"/>
      <c r="G138" s="142"/>
      <c r="H138" s="141"/>
      <c r="I138" s="141"/>
      <c r="J138" s="141"/>
      <c r="K138" s="138"/>
      <c r="L138" s="143"/>
      <c r="M138" s="143"/>
      <c r="N138" s="143"/>
      <c r="O138" s="143"/>
      <c r="P138" s="144"/>
      <c r="Q138" s="145"/>
      <c r="R138" s="140"/>
      <c r="S138" s="141"/>
      <c r="T138" s="141"/>
      <c r="U138" s="141"/>
      <c r="V138" s="141"/>
      <c r="W138" s="141"/>
    </row>
    <row r="139" spans="1:23" ht="15.75" customHeight="1">
      <c r="A139" s="141"/>
      <c r="B139" s="142"/>
      <c r="C139" s="142"/>
      <c r="D139" s="142"/>
      <c r="E139" s="142"/>
      <c r="F139" s="142"/>
      <c r="G139" s="142"/>
      <c r="H139" s="141"/>
      <c r="I139" s="141"/>
      <c r="J139" s="141"/>
      <c r="K139" s="138"/>
      <c r="L139" s="143"/>
      <c r="M139" s="143"/>
      <c r="N139" s="143"/>
      <c r="O139" s="143"/>
      <c r="P139" s="144"/>
      <c r="Q139" s="145"/>
      <c r="R139" s="140"/>
      <c r="S139" s="141"/>
      <c r="T139" s="141"/>
      <c r="U139" s="141"/>
      <c r="V139" s="141"/>
      <c r="W139" s="141"/>
    </row>
    <row r="140" spans="1:23" ht="15.75" customHeight="1">
      <c r="A140" s="141"/>
      <c r="B140" s="142"/>
      <c r="C140" s="142"/>
      <c r="D140" s="142"/>
      <c r="E140" s="142"/>
      <c r="F140" s="142"/>
      <c r="G140" s="142"/>
      <c r="H140" s="141"/>
      <c r="I140" s="141"/>
      <c r="J140" s="141"/>
      <c r="K140" s="138"/>
      <c r="L140" s="143"/>
      <c r="M140" s="143"/>
      <c r="N140" s="143"/>
      <c r="O140" s="143"/>
      <c r="P140" s="144"/>
      <c r="Q140" s="145"/>
      <c r="R140" s="140"/>
      <c r="S140" s="141"/>
      <c r="T140" s="141"/>
      <c r="U140" s="141"/>
      <c r="V140" s="141"/>
      <c r="W140" s="141"/>
    </row>
    <row r="141" spans="1:23" ht="15.75" customHeight="1">
      <c r="A141" s="141"/>
      <c r="B141" s="142"/>
      <c r="C141" s="142"/>
      <c r="D141" s="142"/>
      <c r="E141" s="142"/>
      <c r="F141" s="142"/>
      <c r="G141" s="142"/>
      <c r="H141" s="141"/>
      <c r="I141" s="141"/>
      <c r="J141" s="141"/>
      <c r="K141" s="138"/>
      <c r="L141" s="143"/>
      <c r="M141" s="143"/>
      <c r="N141" s="143"/>
      <c r="O141" s="143"/>
      <c r="P141" s="144"/>
      <c r="Q141" s="145"/>
      <c r="R141" s="140"/>
      <c r="S141" s="141"/>
      <c r="T141" s="141"/>
      <c r="U141" s="141"/>
      <c r="V141" s="141"/>
      <c r="W141" s="141"/>
    </row>
    <row r="142" spans="1:23" ht="15.75" customHeight="1">
      <c r="A142" s="141"/>
      <c r="B142" s="142"/>
      <c r="C142" s="142"/>
      <c r="D142" s="142"/>
      <c r="E142" s="142"/>
      <c r="F142" s="142"/>
      <c r="G142" s="142"/>
      <c r="H142" s="141"/>
      <c r="I142" s="141"/>
      <c r="J142" s="141"/>
      <c r="K142" s="138"/>
      <c r="L142" s="143"/>
      <c r="M142" s="143"/>
      <c r="N142" s="143"/>
      <c r="O142" s="143"/>
      <c r="P142" s="144"/>
      <c r="Q142" s="145"/>
      <c r="R142" s="140"/>
      <c r="S142" s="141"/>
      <c r="T142" s="141"/>
      <c r="U142" s="141"/>
      <c r="V142" s="141"/>
      <c r="W142" s="141"/>
    </row>
    <row r="143" spans="1:23" ht="15.75" customHeight="1">
      <c r="A143" s="141"/>
      <c r="B143" s="142"/>
      <c r="C143" s="142"/>
      <c r="D143" s="142"/>
      <c r="E143" s="142"/>
      <c r="F143" s="142"/>
      <c r="G143" s="142"/>
      <c r="H143" s="141"/>
      <c r="I143" s="141"/>
      <c r="J143" s="141"/>
      <c r="K143" s="138"/>
      <c r="L143" s="143"/>
      <c r="M143" s="143"/>
      <c r="N143" s="143"/>
      <c r="O143" s="143"/>
      <c r="P143" s="144"/>
      <c r="Q143" s="145"/>
      <c r="R143" s="140"/>
      <c r="S143" s="141"/>
      <c r="T143" s="141"/>
      <c r="U143" s="141"/>
      <c r="V143" s="141"/>
      <c r="W143" s="141"/>
    </row>
    <row r="144" spans="1:23" ht="15.75" customHeight="1">
      <c r="A144" s="141"/>
      <c r="B144" s="142"/>
      <c r="C144" s="142"/>
      <c r="D144" s="142"/>
      <c r="E144" s="142"/>
      <c r="F144" s="142"/>
      <c r="G144" s="142"/>
      <c r="H144" s="141"/>
      <c r="I144" s="141"/>
      <c r="J144" s="141"/>
      <c r="K144" s="138"/>
      <c r="L144" s="143"/>
      <c r="M144" s="143"/>
      <c r="N144" s="143"/>
      <c r="O144" s="143"/>
      <c r="P144" s="144"/>
      <c r="Q144" s="145"/>
      <c r="R144" s="140"/>
      <c r="S144" s="141"/>
      <c r="T144" s="141"/>
      <c r="U144" s="141"/>
      <c r="V144" s="141"/>
      <c r="W144" s="141"/>
    </row>
    <row r="145" spans="1:23" ht="15.75" customHeight="1">
      <c r="A145" s="141"/>
      <c r="B145" s="142"/>
      <c r="C145" s="142"/>
      <c r="D145" s="142"/>
      <c r="E145" s="142"/>
      <c r="F145" s="142"/>
      <c r="G145" s="142"/>
      <c r="H145" s="141"/>
      <c r="I145" s="141"/>
      <c r="J145" s="141"/>
      <c r="K145" s="138"/>
      <c r="L145" s="143"/>
      <c r="M145" s="143"/>
      <c r="N145" s="143"/>
      <c r="O145" s="143"/>
      <c r="P145" s="144"/>
      <c r="Q145" s="145"/>
      <c r="R145" s="140"/>
      <c r="S145" s="141"/>
      <c r="T145" s="141"/>
      <c r="U145" s="141"/>
      <c r="V145" s="141"/>
      <c r="W145" s="141"/>
    </row>
    <row r="146" spans="1:23" ht="15.75" customHeight="1">
      <c r="A146" s="141"/>
      <c r="B146" s="142"/>
      <c r="C146" s="142"/>
      <c r="D146" s="142"/>
      <c r="E146" s="142"/>
      <c r="F146" s="142"/>
      <c r="G146" s="142"/>
      <c r="H146" s="141"/>
      <c r="I146" s="141"/>
      <c r="J146" s="141"/>
      <c r="K146" s="138"/>
      <c r="L146" s="143"/>
      <c r="M146" s="143"/>
      <c r="N146" s="143"/>
      <c r="O146" s="143"/>
      <c r="P146" s="144"/>
      <c r="Q146" s="145"/>
      <c r="R146" s="140"/>
      <c r="S146" s="141"/>
      <c r="T146" s="141"/>
      <c r="U146" s="141"/>
      <c r="V146" s="141"/>
      <c r="W146" s="141"/>
    </row>
    <row r="147" spans="1:23" ht="15.75" customHeight="1">
      <c r="A147" s="141"/>
      <c r="B147" s="142"/>
      <c r="C147" s="142"/>
      <c r="D147" s="142"/>
      <c r="E147" s="142"/>
      <c r="F147" s="142"/>
      <c r="G147" s="142"/>
      <c r="H147" s="141"/>
      <c r="I147" s="141"/>
      <c r="J147" s="141"/>
      <c r="K147" s="138"/>
      <c r="L147" s="143"/>
      <c r="M147" s="143"/>
      <c r="N147" s="143"/>
      <c r="O147" s="143"/>
      <c r="P147" s="144"/>
      <c r="Q147" s="145"/>
      <c r="R147" s="140"/>
      <c r="S147" s="141"/>
      <c r="T147" s="141"/>
      <c r="U147" s="141"/>
      <c r="V147" s="141"/>
      <c r="W147" s="141"/>
    </row>
    <row r="148" spans="1:23" ht="15.75" customHeight="1">
      <c r="A148" s="141"/>
      <c r="B148" s="142"/>
      <c r="C148" s="142"/>
      <c r="D148" s="142"/>
      <c r="E148" s="142"/>
      <c r="F148" s="142"/>
      <c r="G148" s="142"/>
      <c r="H148" s="141"/>
      <c r="I148" s="141"/>
      <c r="J148" s="141"/>
      <c r="K148" s="138"/>
      <c r="L148" s="143"/>
      <c r="M148" s="143"/>
      <c r="N148" s="143"/>
      <c r="O148" s="143"/>
      <c r="P148" s="144"/>
      <c r="Q148" s="145"/>
      <c r="R148" s="140"/>
      <c r="S148" s="141"/>
      <c r="T148" s="141"/>
      <c r="U148" s="141"/>
      <c r="V148" s="141"/>
      <c r="W148" s="141"/>
    </row>
    <row r="149" spans="1:23" ht="15.75" customHeight="1">
      <c r="A149" s="141"/>
      <c r="B149" s="142"/>
      <c r="C149" s="142"/>
      <c r="D149" s="142"/>
      <c r="E149" s="142"/>
      <c r="F149" s="142"/>
      <c r="G149" s="142"/>
      <c r="H149" s="141"/>
      <c r="I149" s="141"/>
      <c r="J149" s="141"/>
      <c r="K149" s="138"/>
      <c r="L149" s="143"/>
      <c r="M149" s="143"/>
      <c r="N149" s="143"/>
      <c r="O149" s="143"/>
      <c r="P149" s="144"/>
      <c r="Q149" s="145"/>
      <c r="R149" s="140"/>
      <c r="S149" s="141"/>
      <c r="T149" s="141"/>
      <c r="U149" s="141"/>
      <c r="V149" s="141"/>
      <c r="W149" s="141"/>
    </row>
    <row r="150" spans="1:23" ht="15.75" customHeight="1">
      <c r="A150" s="141"/>
      <c r="B150" s="142"/>
      <c r="C150" s="142"/>
      <c r="D150" s="142"/>
      <c r="E150" s="142"/>
      <c r="F150" s="142"/>
      <c r="G150" s="142"/>
      <c r="H150" s="141"/>
      <c r="I150" s="141"/>
      <c r="J150" s="141"/>
      <c r="K150" s="138"/>
      <c r="L150" s="143"/>
      <c r="M150" s="143"/>
      <c r="N150" s="143"/>
      <c r="O150" s="143"/>
      <c r="P150" s="144"/>
      <c r="Q150" s="145"/>
      <c r="R150" s="140"/>
      <c r="S150" s="141"/>
      <c r="T150" s="141"/>
      <c r="U150" s="141"/>
      <c r="V150" s="141"/>
      <c r="W150" s="141"/>
    </row>
    <row r="151" spans="1:23" ht="15.75" customHeight="1">
      <c r="A151" s="141"/>
      <c r="B151" s="142"/>
      <c r="C151" s="142"/>
      <c r="D151" s="142"/>
      <c r="E151" s="142"/>
      <c r="F151" s="142"/>
      <c r="G151" s="142"/>
      <c r="H151" s="141"/>
      <c r="I151" s="141"/>
      <c r="J151" s="141"/>
      <c r="K151" s="138"/>
      <c r="L151" s="143"/>
      <c r="M151" s="143"/>
      <c r="N151" s="143"/>
      <c r="O151" s="143"/>
      <c r="P151" s="144"/>
      <c r="Q151" s="145"/>
      <c r="R151" s="140"/>
      <c r="S151" s="141"/>
      <c r="T151" s="141"/>
      <c r="U151" s="141"/>
      <c r="V151" s="141"/>
      <c r="W151" s="141"/>
    </row>
    <row r="152" spans="1:23" ht="15.75" customHeight="1">
      <c r="A152" s="141"/>
      <c r="B152" s="142"/>
      <c r="C152" s="142"/>
      <c r="D152" s="142"/>
      <c r="E152" s="142"/>
      <c r="F152" s="142"/>
      <c r="G152" s="142"/>
      <c r="H152" s="141"/>
      <c r="I152" s="141"/>
      <c r="J152" s="141"/>
      <c r="K152" s="138"/>
      <c r="L152" s="143"/>
      <c r="M152" s="143"/>
      <c r="N152" s="143"/>
      <c r="O152" s="143"/>
      <c r="P152" s="144"/>
      <c r="Q152" s="145"/>
      <c r="R152" s="140"/>
      <c r="S152" s="141"/>
      <c r="T152" s="141"/>
      <c r="U152" s="141"/>
      <c r="V152" s="141"/>
      <c r="W152" s="141"/>
    </row>
    <row r="153" spans="1:23" ht="15.75" customHeight="1">
      <c r="A153" s="141"/>
      <c r="B153" s="142"/>
      <c r="C153" s="142"/>
      <c r="D153" s="142"/>
      <c r="E153" s="142"/>
      <c r="F153" s="142"/>
      <c r="G153" s="142"/>
      <c r="H153" s="141"/>
      <c r="I153" s="141"/>
      <c r="J153" s="141"/>
      <c r="K153" s="138"/>
      <c r="L153" s="143"/>
      <c r="M153" s="143"/>
      <c r="N153" s="143"/>
      <c r="O153" s="143"/>
      <c r="P153" s="144"/>
      <c r="Q153" s="145"/>
      <c r="R153" s="140"/>
      <c r="S153" s="141"/>
      <c r="T153" s="141"/>
      <c r="U153" s="141"/>
      <c r="V153" s="141"/>
      <c r="W153" s="141"/>
    </row>
    <row r="154" spans="1:23" ht="15.75" customHeight="1">
      <c r="A154" s="141"/>
      <c r="B154" s="142"/>
      <c r="C154" s="142"/>
      <c r="D154" s="142"/>
      <c r="E154" s="142"/>
      <c r="F154" s="142"/>
      <c r="G154" s="142"/>
      <c r="H154" s="141"/>
      <c r="I154" s="141"/>
      <c r="J154" s="141"/>
      <c r="K154" s="138"/>
      <c r="L154" s="143"/>
      <c r="M154" s="143"/>
      <c r="N154" s="143"/>
      <c r="O154" s="143"/>
      <c r="P154" s="144"/>
      <c r="Q154" s="145"/>
      <c r="R154" s="140"/>
      <c r="S154" s="141"/>
      <c r="T154" s="141"/>
      <c r="U154" s="141"/>
      <c r="V154" s="141"/>
      <c r="W154" s="141"/>
    </row>
    <row r="155" spans="1:23" ht="15.75" customHeight="1">
      <c r="A155" s="141"/>
      <c r="B155" s="142"/>
      <c r="C155" s="142"/>
      <c r="D155" s="142"/>
      <c r="E155" s="142"/>
      <c r="F155" s="142"/>
      <c r="G155" s="142"/>
      <c r="H155" s="141"/>
      <c r="I155" s="141"/>
      <c r="J155" s="141"/>
      <c r="K155" s="138"/>
      <c r="L155" s="143"/>
      <c r="M155" s="143"/>
      <c r="N155" s="143"/>
      <c r="O155" s="143"/>
      <c r="P155" s="144"/>
      <c r="Q155" s="145"/>
      <c r="R155" s="140"/>
      <c r="S155" s="141"/>
      <c r="T155" s="141"/>
      <c r="U155" s="141"/>
      <c r="V155" s="141"/>
      <c r="W155" s="141"/>
    </row>
    <row r="156" spans="1:23" ht="15.75" customHeight="1">
      <c r="A156" s="141"/>
      <c r="B156" s="142"/>
      <c r="C156" s="142"/>
      <c r="D156" s="142"/>
      <c r="E156" s="142"/>
      <c r="F156" s="142"/>
      <c r="G156" s="142"/>
      <c r="H156" s="141"/>
      <c r="I156" s="141"/>
      <c r="J156" s="141"/>
      <c r="K156" s="138"/>
      <c r="L156" s="143"/>
      <c r="M156" s="143"/>
      <c r="N156" s="143"/>
      <c r="O156" s="143"/>
      <c r="P156" s="144"/>
      <c r="Q156" s="145"/>
      <c r="R156" s="140"/>
      <c r="S156" s="141"/>
      <c r="T156" s="141"/>
      <c r="U156" s="141"/>
      <c r="V156" s="141"/>
      <c r="W156" s="141"/>
    </row>
    <row r="157" spans="1:23" ht="15.75" customHeight="1">
      <c r="A157" s="141"/>
      <c r="B157" s="142"/>
      <c r="C157" s="142"/>
      <c r="D157" s="142"/>
      <c r="E157" s="142"/>
      <c r="F157" s="142"/>
      <c r="G157" s="142"/>
      <c r="H157" s="141"/>
      <c r="I157" s="141"/>
      <c r="J157" s="141"/>
      <c r="K157" s="138"/>
      <c r="L157" s="143"/>
      <c r="M157" s="143"/>
      <c r="N157" s="143"/>
      <c r="O157" s="143"/>
      <c r="P157" s="144"/>
      <c r="Q157" s="145"/>
      <c r="R157" s="140"/>
      <c r="S157" s="141"/>
      <c r="T157" s="141"/>
      <c r="U157" s="141"/>
      <c r="V157" s="141"/>
      <c r="W157" s="141"/>
    </row>
    <row r="158" spans="1:23" ht="15.75" customHeight="1">
      <c r="A158" s="141"/>
      <c r="B158" s="142"/>
      <c r="C158" s="142"/>
      <c r="D158" s="142"/>
      <c r="E158" s="142"/>
      <c r="F158" s="142"/>
      <c r="G158" s="142"/>
      <c r="H158" s="141"/>
      <c r="I158" s="141"/>
      <c r="J158" s="141"/>
      <c r="K158" s="138"/>
      <c r="L158" s="143"/>
      <c r="M158" s="143"/>
      <c r="N158" s="143"/>
      <c r="O158" s="143"/>
      <c r="P158" s="144"/>
      <c r="Q158" s="145"/>
      <c r="R158" s="140"/>
      <c r="S158" s="141"/>
      <c r="T158" s="141"/>
      <c r="U158" s="141"/>
      <c r="V158" s="141"/>
      <c r="W158" s="141"/>
    </row>
    <row r="159" spans="1:23" ht="15.75" customHeight="1">
      <c r="A159" s="141"/>
      <c r="B159" s="142"/>
      <c r="C159" s="142"/>
      <c r="D159" s="142"/>
      <c r="E159" s="142"/>
      <c r="F159" s="142"/>
      <c r="G159" s="142"/>
      <c r="H159" s="141"/>
      <c r="I159" s="141"/>
      <c r="J159" s="141"/>
      <c r="K159" s="138"/>
      <c r="L159" s="143"/>
      <c r="M159" s="143"/>
      <c r="N159" s="143"/>
      <c r="O159" s="143"/>
      <c r="P159" s="144"/>
      <c r="Q159" s="145"/>
      <c r="R159" s="140"/>
      <c r="S159" s="141"/>
      <c r="T159" s="141"/>
      <c r="U159" s="141"/>
      <c r="V159" s="141"/>
      <c r="W159" s="141"/>
    </row>
    <row r="160" spans="1:23" ht="15.75" customHeight="1">
      <c r="A160" s="141"/>
      <c r="B160" s="142"/>
      <c r="C160" s="142"/>
      <c r="D160" s="142"/>
      <c r="E160" s="142"/>
      <c r="F160" s="142"/>
      <c r="G160" s="142"/>
      <c r="H160" s="141"/>
      <c r="I160" s="141"/>
      <c r="J160" s="141"/>
      <c r="K160" s="138"/>
      <c r="L160" s="143"/>
      <c r="M160" s="143"/>
      <c r="N160" s="143"/>
      <c r="O160" s="143"/>
      <c r="P160" s="144"/>
      <c r="Q160" s="145"/>
      <c r="R160" s="140"/>
      <c r="S160" s="141"/>
      <c r="T160" s="141"/>
      <c r="U160" s="141"/>
      <c r="V160" s="141"/>
      <c r="W160" s="141"/>
    </row>
    <row r="161" spans="1:23" ht="15.75" customHeight="1">
      <c r="A161" s="141"/>
      <c r="B161" s="142"/>
      <c r="C161" s="142"/>
      <c r="D161" s="142"/>
      <c r="E161" s="142"/>
      <c r="F161" s="142"/>
      <c r="G161" s="142"/>
      <c r="H161" s="141"/>
      <c r="I161" s="141"/>
      <c r="J161" s="141"/>
      <c r="K161" s="138"/>
      <c r="L161" s="143"/>
      <c r="M161" s="143"/>
      <c r="N161" s="143"/>
      <c r="O161" s="143"/>
      <c r="P161" s="144"/>
      <c r="Q161" s="145"/>
      <c r="R161" s="140"/>
      <c r="S161" s="141"/>
      <c r="T161" s="141"/>
      <c r="U161" s="141"/>
      <c r="V161" s="141"/>
      <c r="W161" s="141"/>
    </row>
    <row r="162" spans="1:23" ht="15.75" customHeight="1">
      <c r="A162" s="141"/>
      <c r="B162" s="142"/>
      <c r="C162" s="142"/>
      <c r="D162" s="142"/>
      <c r="E162" s="142"/>
      <c r="F162" s="142"/>
      <c r="G162" s="142"/>
      <c r="H162" s="141"/>
      <c r="I162" s="141"/>
      <c r="J162" s="141"/>
      <c r="K162" s="138"/>
      <c r="L162" s="143"/>
      <c r="M162" s="143"/>
      <c r="N162" s="143"/>
      <c r="O162" s="143"/>
      <c r="P162" s="144"/>
      <c r="Q162" s="145"/>
      <c r="R162" s="140"/>
      <c r="S162" s="141"/>
      <c r="T162" s="141"/>
      <c r="U162" s="141"/>
      <c r="V162" s="141"/>
      <c r="W162" s="141"/>
    </row>
    <row r="163" spans="1:23" ht="15.75" customHeight="1">
      <c r="A163" s="141"/>
      <c r="B163" s="142"/>
      <c r="C163" s="142"/>
      <c r="D163" s="142"/>
      <c r="E163" s="142"/>
      <c r="F163" s="142"/>
      <c r="G163" s="142"/>
      <c r="H163" s="141"/>
      <c r="I163" s="141"/>
      <c r="J163" s="141"/>
      <c r="K163" s="138"/>
      <c r="L163" s="143"/>
      <c r="M163" s="143"/>
      <c r="N163" s="143"/>
      <c r="O163" s="143"/>
      <c r="P163" s="144"/>
      <c r="Q163" s="145"/>
      <c r="R163" s="140"/>
      <c r="S163" s="141"/>
      <c r="T163" s="141"/>
      <c r="U163" s="141"/>
      <c r="V163" s="141"/>
      <c r="W163" s="141"/>
    </row>
    <row r="164" spans="1:23" ht="15.75" customHeight="1">
      <c r="A164" s="141"/>
      <c r="B164" s="142"/>
      <c r="C164" s="142"/>
      <c r="D164" s="142"/>
      <c r="E164" s="142"/>
      <c r="F164" s="142"/>
      <c r="G164" s="142"/>
      <c r="H164" s="141"/>
      <c r="I164" s="141"/>
      <c r="J164" s="141"/>
      <c r="K164" s="138"/>
      <c r="L164" s="143"/>
      <c r="M164" s="143"/>
      <c r="N164" s="143"/>
      <c r="O164" s="143"/>
      <c r="P164" s="144"/>
      <c r="Q164" s="145"/>
      <c r="R164" s="140"/>
      <c r="S164" s="141"/>
      <c r="T164" s="141"/>
      <c r="U164" s="141"/>
      <c r="V164" s="141"/>
      <c r="W164" s="141"/>
    </row>
    <row r="165" spans="1:23" ht="15.75" customHeight="1">
      <c r="A165" s="141"/>
      <c r="B165" s="142"/>
      <c r="C165" s="142"/>
      <c r="D165" s="142"/>
      <c r="E165" s="142"/>
      <c r="F165" s="142"/>
      <c r="G165" s="142"/>
      <c r="H165" s="141"/>
      <c r="I165" s="141"/>
      <c r="J165" s="141"/>
      <c r="K165" s="138"/>
      <c r="L165" s="143"/>
      <c r="M165" s="143"/>
      <c r="N165" s="143"/>
      <c r="O165" s="143"/>
      <c r="P165" s="144"/>
      <c r="Q165" s="145"/>
      <c r="R165" s="140"/>
      <c r="S165" s="141"/>
      <c r="T165" s="141"/>
      <c r="U165" s="141"/>
      <c r="V165" s="141"/>
      <c r="W165" s="141"/>
    </row>
    <row r="166" spans="1:23" ht="15.75" customHeight="1">
      <c r="A166" s="141"/>
      <c r="B166" s="142"/>
      <c r="C166" s="142"/>
      <c r="D166" s="142"/>
      <c r="E166" s="142"/>
      <c r="F166" s="142"/>
      <c r="G166" s="142"/>
      <c r="H166" s="141"/>
      <c r="I166" s="141"/>
      <c r="J166" s="141"/>
      <c r="K166" s="138"/>
      <c r="L166" s="143"/>
      <c r="M166" s="143"/>
      <c r="N166" s="143"/>
      <c r="O166" s="143"/>
      <c r="P166" s="144"/>
      <c r="Q166" s="145"/>
      <c r="R166" s="140"/>
      <c r="S166" s="141"/>
      <c r="T166" s="141"/>
      <c r="U166" s="141"/>
      <c r="V166" s="141"/>
      <c r="W166" s="141"/>
    </row>
    <row r="167" spans="1:23" ht="15.75" customHeight="1">
      <c r="A167" s="141"/>
      <c r="B167" s="142"/>
      <c r="C167" s="142"/>
      <c r="D167" s="142"/>
      <c r="E167" s="142"/>
      <c r="F167" s="142"/>
      <c r="G167" s="142"/>
      <c r="H167" s="141"/>
      <c r="I167" s="141"/>
      <c r="J167" s="141"/>
      <c r="K167" s="138"/>
      <c r="L167" s="143"/>
      <c r="M167" s="143"/>
      <c r="N167" s="143"/>
      <c r="O167" s="143"/>
      <c r="P167" s="144"/>
      <c r="Q167" s="145"/>
      <c r="R167" s="140"/>
      <c r="S167" s="141"/>
      <c r="T167" s="141"/>
      <c r="U167" s="141"/>
      <c r="V167" s="141"/>
      <c r="W167" s="141"/>
    </row>
    <row r="168" spans="1:23" ht="15.75" customHeight="1">
      <c r="A168" s="141"/>
      <c r="B168" s="142"/>
      <c r="C168" s="142"/>
      <c r="D168" s="142"/>
      <c r="E168" s="142"/>
      <c r="F168" s="142"/>
      <c r="G168" s="142"/>
      <c r="H168" s="141"/>
      <c r="I168" s="141"/>
      <c r="J168" s="141"/>
      <c r="K168" s="138"/>
      <c r="L168" s="143"/>
      <c r="M168" s="143"/>
      <c r="N168" s="143"/>
      <c r="O168" s="143"/>
      <c r="P168" s="144"/>
      <c r="Q168" s="145"/>
      <c r="R168" s="140"/>
      <c r="S168" s="141"/>
      <c r="T168" s="141"/>
      <c r="U168" s="141"/>
      <c r="V168" s="141"/>
      <c r="W168" s="141"/>
    </row>
    <row r="169" spans="1:23" ht="15.75" customHeight="1">
      <c r="A169" s="141"/>
      <c r="B169" s="142"/>
      <c r="C169" s="142"/>
      <c r="D169" s="142"/>
      <c r="E169" s="142"/>
      <c r="F169" s="142"/>
      <c r="G169" s="142"/>
      <c r="H169" s="141"/>
      <c r="I169" s="141"/>
      <c r="J169" s="141"/>
      <c r="K169" s="138"/>
      <c r="L169" s="143"/>
      <c r="M169" s="143"/>
      <c r="N169" s="143"/>
      <c r="O169" s="143"/>
      <c r="P169" s="144"/>
      <c r="Q169" s="145"/>
      <c r="R169" s="140"/>
      <c r="S169" s="141"/>
      <c r="T169" s="141"/>
      <c r="U169" s="141"/>
      <c r="V169" s="141"/>
      <c r="W169" s="141"/>
    </row>
    <row r="170" spans="1:23" ht="15.75" customHeight="1">
      <c r="A170" s="141"/>
      <c r="B170" s="142"/>
      <c r="C170" s="142"/>
      <c r="D170" s="142"/>
      <c r="E170" s="142"/>
      <c r="F170" s="142"/>
      <c r="G170" s="142"/>
      <c r="H170" s="141"/>
      <c r="I170" s="141"/>
      <c r="J170" s="141"/>
      <c r="K170" s="138"/>
      <c r="L170" s="143"/>
      <c r="M170" s="143"/>
      <c r="N170" s="143"/>
      <c r="O170" s="143"/>
      <c r="P170" s="144"/>
      <c r="Q170" s="145"/>
      <c r="R170" s="140"/>
      <c r="S170" s="141"/>
      <c r="T170" s="141"/>
      <c r="U170" s="141"/>
      <c r="V170" s="141"/>
      <c r="W170" s="141"/>
    </row>
    <row r="171" spans="1:23" ht="15.75" customHeight="1">
      <c r="A171" s="141"/>
      <c r="B171" s="142"/>
      <c r="C171" s="142"/>
      <c r="D171" s="142"/>
      <c r="E171" s="142"/>
      <c r="F171" s="142"/>
      <c r="G171" s="142"/>
      <c r="H171" s="141"/>
      <c r="I171" s="141"/>
      <c r="J171" s="141"/>
      <c r="K171" s="138"/>
      <c r="L171" s="143"/>
      <c r="M171" s="143"/>
      <c r="N171" s="143"/>
      <c r="O171" s="143"/>
      <c r="P171" s="144"/>
      <c r="Q171" s="145"/>
      <c r="R171" s="140"/>
      <c r="S171" s="141"/>
      <c r="T171" s="141"/>
      <c r="U171" s="141"/>
      <c r="V171" s="141"/>
      <c r="W171" s="141"/>
    </row>
    <row r="172" spans="1:23" ht="15.75" customHeight="1">
      <c r="A172" s="141"/>
      <c r="B172" s="142"/>
      <c r="C172" s="142"/>
      <c r="D172" s="142"/>
      <c r="E172" s="142"/>
      <c r="F172" s="142"/>
      <c r="G172" s="142"/>
      <c r="H172" s="141"/>
      <c r="I172" s="141"/>
      <c r="J172" s="141"/>
      <c r="K172" s="138"/>
      <c r="L172" s="143"/>
      <c r="M172" s="143"/>
      <c r="N172" s="143"/>
      <c r="O172" s="143"/>
      <c r="P172" s="144"/>
      <c r="Q172" s="145"/>
      <c r="R172" s="140"/>
      <c r="S172" s="141"/>
      <c r="T172" s="141"/>
      <c r="U172" s="141"/>
      <c r="V172" s="141"/>
      <c r="W172" s="141"/>
    </row>
    <row r="173" spans="1:23" ht="15.75" customHeight="1">
      <c r="A173" s="141"/>
      <c r="B173" s="142"/>
      <c r="C173" s="142"/>
      <c r="D173" s="142"/>
      <c r="E173" s="142"/>
      <c r="F173" s="142"/>
      <c r="G173" s="142"/>
      <c r="H173" s="141"/>
      <c r="I173" s="141"/>
      <c r="J173" s="141"/>
      <c r="K173" s="138"/>
      <c r="L173" s="143"/>
      <c r="M173" s="143"/>
      <c r="N173" s="143"/>
      <c r="O173" s="143"/>
      <c r="P173" s="144"/>
      <c r="Q173" s="145"/>
      <c r="R173" s="140"/>
      <c r="S173" s="141"/>
      <c r="T173" s="141"/>
      <c r="U173" s="141"/>
      <c r="V173" s="141"/>
      <c r="W173" s="141"/>
    </row>
    <row r="174" spans="1:23" ht="15.75" customHeight="1">
      <c r="A174" s="141"/>
      <c r="B174" s="142"/>
      <c r="C174" s="142"/>
      <c r="D174" s="142"/>
      <c r="E174" s="142"/>
      <c r="F174" s="142"/>
      <c r="G174" s="142"/>
      <c r="H174" s="141"/>
      <c r="I174" s="141"/>
      <c r="J174" s="141"/>
      <c r="K174" s="138"/>
      <c r="L174" s="143"/>
      <c r="M174" s="143"/>
      <c r="N174" s="143"/>
      <c r="O174" s="143"/>
      <c r="P174" s="144"/>
      <c r="Q174" s="145"/>
      <c r="R174" s="140"/>
      <c r="S174" s="141"/>
      <c r="T174" s="141"/>
      <c r="U174" s="141"/>
      <c r="V174" s="141"/>
      <c r="W174" s="141"/>
    </row>
    <row r="175" spans="1:23" ht="15.75" customHeight="1">
      <c r="A175" s="141"/>
      <c r="B175" s="142"/>
      <c r="C175" s="142"/>
      <c r="D175" s="142"/>
      <c r="E175" s="142"/>
      <c r="F175" s="142"/>
      <c r="G175" s="142"/>
      <c r="H175" s="141"/>
      <c r="I175" s="141"/>
      <c r="J175" s="141"/>
      <c r="K175" s="138"/>
      <c r="L175" s="143"/>
      <c r="M175" s="143"/>
      <c r="N175" s="143"/>
      <c r="O175" s="143"/>
      <c r="P175" s="144"/>
      <c r="Q175" s="145"/>
      <c r="R175" s="140"/>
      <c r="S175" s="141"/>
      <c r="T175" s="141"/>
      <c r="U175" s="141"/>
      <c r="V175" s="141"/>
      <c r="W175" s="141"/>
    </row>
    <row r="176" spans="1:23" ht="15.75" customHeight="1">
      <c r="A176" s="141"/>
      <c r="B176" s="142"/>
      <c r="C176" s="142"/>
      <c r="D176" s="142"/>
      <c r="E176" s="142"/>
      <c r="F176" s="142"/>
      <c r="G176" s="142"/>
      <c r="H176" s="141"/>
      <c r="I176" s="141"/>
      <c r="J176" s="141"/>
      <c r="K176" s="138"/>
      <c r="L176" s="143"/>
      <c r="M176" s="143"/>
      <c r="N176" s="143"/>
      <c r="O176" s="143"/>
      <c r="P176" s="144"/>
      <c r="Q176" s="145"/>
      <c r="R176" s="140"/>
      <c r="S176" s="141"/>
      <c r="T176" s="141"/>
      <c r="U176" s="141"/>
      <c r="V176" s="141"/>
      <c r="W176" s="141"/>
    </row>
    <row r="177" spans="1:23" ht="15.75" customHeight="1">
      <c r="A177" s="141"/>
      <c r="B177" s="142"/>
      <c r="C177" s="142"/>
      <c r="D177" s="142"/>
      <c r="E177" s="142"/>
      <c r="F177" s="142"/>
      <c r="G177" s="142"/>
      <c r="H177" s="141"/>
      <c r="I177" s="141"/>
      <c r="J177" s="141"/>
      <c r="K177" s="138"/>
      <c r="L177" s="143"/>
      <c r="M177" s="143"/>
      <c r="N177" s="143"/>
      <c r="O177" s="143"/>
      <c r="P177" s="144"/>
      <c r="Q177" s="145"/>
      <c r="R177" s="140"/>
      <c r="S177" s="141"/>
      <c r="T177" s="141"/>
      <c r="U177" s="141"/>
      <c r="V177" s="141"/>
      <c r="W177" s="141"/>
    </row>
    <row r="178" spans="1:23" ht="15.75" customHeight="1">
      <c r="A178" s="141"/>
      <c r="B178" s="142"/>
      <c r="C178" s="142"/>
      <c r="D178" s="142"/>
      <c r="E178" s="142"/>
      <c r="F178" s="142"/>
      <c r="G178" s="142"/>
      <c r="H178" s="141"/>
      <c r="I178" s="141"/>
      <c r="J178" s="141"/>
      <c r="K178" s="138"/>
      <c r="L178" s="143"/>
      <c r="M178" s="143"/>
      <c r="N178" s="143"/>
      <c r="O178" s="143"/>
      <c r="P178" s="144"/>
      <c r="Q178" s="145"/>
      <c r="R178" s="140"/>
      <c r="S178" s="141"/>
      <c r="T178" s="141"/>
      <c r="U178" s="141"/>
      <c r="V178" s="141"/>
      <c r="W178" s="141"/>
    </row>
    <row r="179" spans="1:23" ht="15.75" customHeight="1">
      <c r="A179" s="141"/>
      <c r="B179" s="142"/>
      <c r="C179" s="142"/>
      <c r="D179" s="142"/>
      <c r="E179" s="142"/>
      <c r="F179" s="142"/>
      <c r="G179" s="142"/>
      <c r="H179" s="141"/>
      <c r="I179" s="141"/>
      <c r="J179" s="141"/>
      <c r="K179" s="138"/>
      <c r="L179" s="143"/>
      <c r="M179" s="143"/>
      <c r="N179" s="143"/>
      <c r="O179" s="143"/>
      <c r="P179" s="144"/>
      <c r="Q179" s="145"/>
      <c r="R179" s="140"/>
      <c r="S179" s="141"/>
      <c r="T179" s="141"/>
      <c r="U179" s="141"/>
      <c r="V179" s="141"/>
      <c r="W179" s="141"/>
    </row>
    <row r="180" spans="1:23" ht="15.75" customHeight="1">
      <c r="A180" s="141"/>
      <c r="B180" s="142"/>
      <c r="C180" s="142"/>
      <c r="D180" s="142"/>
      <c r="E180" s="142"/>
      <c r="F180" s="142"/>
      <c r="G180" s="142"/>
      <c r="H180" s="141"/>
      <c r="I180" s="141"/>
      <c r="J180" s="141"/>
      <c r="K180" s="138"/>
      <c r="L180" s="143"/>
      <c r="M180" s="143"/>
      <c r="N180" s="143"/>
      <c r="O180" s="143"/>
      <c r="P180" s="144"/>
      <c r="Q180" s="145"/>
      <c r="R180" s="140"/>
      <c r="S180" s="141"/>
      <c r="T180" s="141"/>
      <c r="U180" s="141"/>
      <c r="V180" s="141"/>
      <c r="W180" s="141"/>
    </row>
    <row r="181" spans="1:23" ht="15.75" customHeight="1">
      <c r="A181" s="141"/>
      <c r="B181" s="142"/>
      <c r="C181" s="142"/>
      <c r="D181" s="142"/>
      <c r="E181" s="142"/>
      <c r="F181" s="142"/>
      <c r="G181" s="142"/>
      <c r="H181" s="141"/>
      <c r="I181" s="141"/>
      <c r="J181" s="141"/>
      <c r="K181" s="138"/>
      <c r="L181" s="143"/>
      <c r="M181" s="143"/>
      <c r="N181" s="143"/>
      <c r="O181" s="143"/>
      <c r="P181" s="144"/>
      <c r="Q181" s="145"/>
      <c r="R181" s="140"/>
      <c r="S181" s="141"/>
      <c r="T181" s="141"/>
      <c r="U181" s="141"/>
      <c r="V181" s="141"/>
      <c r="W181" s="141"/>
    </row>
    <row r="182" spans="1:23" ht="15.75" customHeight="1">
      <c r="A182" s="141"/>
      <c r="B182" s="142"/>
      <c r="C182" s="142"/>
      <c r="D182" s="142"/>
      <c r="E182" s="142"/>
      <c r="F182" s="142"/>
      <c r="G182" s="142"/>
      <c r="H182" s="141"/>
      <c r="I182" s="141"/>
      <c r="J182" s="141"/>
      <c r="K182" s="138"/>
      <c r="L182" s="143"/>
      <c r="M182" s="143"/>
      <c r="N182" s="143"/>
      <c r="O182" s="143"/>
      <c r="P182" s="144"/>
      <c r="Q182" s="145"/>
      <c r="R182" s="140"/>
      <c r="S182" s="141"/>
      <c r="T182" s="141"/>
      <c r="U182" s="141"/>
      <c r="V182" s="141"/>
      <c r="W182" s="141"/>
    </row>
    <row r="183" spans="1:23" ht="15.75" customHeight="1">
      <c r="A183" s="141"/>
      <c r="B183" s="142"/>
      <c r="C183" s="142"/>
      <c r="D183" s="142"/>
      <c r="E183" s="142"/>
      <c r="F183" s="142"/>
      <c r="G183" s="142"/>
      <c r="H183" s="141"/>
      <c r="I183" s="141"/>
      <c r="J183" s="141"/>
      <c r="K183" s="138"/>
      <c r="L183" s="143"/>
      <c r="M183" s="143"/>
      <c r="N183" s="143"/>
      <c r="O183" s="143"/>
      <c r="P183" s="144"/>
      <c r="Q183" s="145"/>
      <c r="R183" s="140"/>
      <c r="S183" s="141"/>
      <c r="T183" s="141"/>
      <c r="U183" s="141"/>
      <c r="V183" s="141"/>
      <c r="W183" s="141"/>
    </row>
    <row r="184" spans="1:23" ht="15.75" customHeight="1">
      <c r="A184" s="141"/>
      <c r="B184" s="142"/>
      <c r="C184" s="142"/>
      <c r="D184" s="142"/>
      <c r="E184" s="142"/>
      <c r="F184" s="142"/>
      <c r="G184" s="142"/>
      <c r="H184" s="141"/>
      <c r="I184" s="141"/>
      <c r="J184" s="141"/>
      <c r="K184" s="138"/>
      <c r="L184" s="143"/>
      <c r="M184" s="143"/>
      <c r="N184" s="143"/>
      <c r="O184" s="143"/>
      <c r="P184" s="144"/>
      <c r="Q184" s="145"/>
      <c r="R184" s="140"/>
      <c r="S184" s="141"/>
      <c r="T184" s="141"/>
      <c r="U184" s="141"/>
      <c r="V184" s="141"/>
      <c r="W184" s="141"/>
    </row>
    <row r="185" spans="1:23" ht="15.75" customHeight="1">
      <c r="A185" s="141"/>
      <c r="B185" s="142"/>
      <c r="C185" s="142"/>
      <c r="D185" s="142"/>
      <c r="E185" s="142"/>
      <c r="F185" s="142"/>
      <c r="G185" s="142"/>
      <c r="H185" s="141"/>
      <c r="I185" s="141"/>
      <c r="J185" s="141"/>
      <c r="K185" s="138"/>
      <c r="L185" s="143"/>
      <c r="M185" s="143"/>
      <c r="N185" s="143"/>
      <c r="O185" s="143"/>
      <c r="P185" s="144"/>
      <c r="Q185" s="145"/>
      <c r="R185" s="140"/>
      <c r="S185" s="141"/>
      <c r="T185" s="141"/>
      <c r="U185" s="141"/>
      <c r="V185" s="141"/>
      <c r="W185" s="141"/>
    </row>
    <row r="186" spans="1:23" ht="15.75" customHeight="1">
      <c r="A186" s="141"/>
      <c r="B186" s="142"/>
      <c r="C186" s="142"/>
      <c r="D186" s="142"/>
      <c r="E186" s="142"/>
      <c r="F186" s="142"/>
      <c r="G186" s="142"/>
      <c r="H186" s="141"/>
      <c r="I186" s="141"/>
      <c r="J186" s="141"/>
      <c r="K186" s="138"/>
      <c r="L186" s="143"/>
      <c r="M186" s="143"/>
      <c r="N186" s="143"/>
      <c r="O186" s="143"/>
      <c r="P186" s="144"/>
      <c r="Q186" s="145"/>
      <c r="R186" s="140"/>
      <c r="S186" s="141"/>
      <c r="T186" s="141"/>
      <c r="U186" s="141"/>
      <c r="V186" s="141"/>
      <c r="W186" s="141"/>
    </row>
    <row r="187" spans="1:23" ht="15.75" customHeight="1">
      <c r="A187" s="141"/>
      <c r="B187" s="142"/>
      <c r="C187" s="142"/>
      <c r="D187" s="142"/>
      <c r="E187" s="142"/>
      <c r="F187" s="142"/>
      <c r="G187" s="142"/>
      <c r="H187" s="141"/>
      <c r="I187" s="141"/>
      <c r="J187" s="141"/>
      <c r="K187" s="138"/>
      <c r="L187" s="143"/>
      <c r="M187" s="143"/>
      <c r="N187" s="143"/>
      <c r="O187" s="143"/>
      <c r="P187" s="144"/>
      <c r="Q187" s="145"/>
      <c r="R187" s="140"/>
      <c r="S187" s="141"/>
      <c r="T187" s="141"/>
      <c r="U187" s="141"/>
      <c r="V187" s="141"/>
      <c r="W187" s="141"/>
    </row>
    <row r="188" spans="1:23" ht="15.75" customHeight="1">
      <c r="A188" s="141"/>
      <c r="B188" s="142"/>
      <c r="C188" s="142"/>
      <c r="D188" s="142"/>
      <c r="E188" s="142"/>
      <c r="F188" s="142"/>
      <c r="G188" s="142"/>
      <c r="H188" s="141"/>
      <c r="I188" s="141"/>
      <c r="J188" s="141"/>
      <c r="K188" s="138"/>
      <c r="L188" s="143"/>
      <c r="M188" s="143"/>
      <c r="N188" s="143"/>
      <c r="O188" s="143"/>
      <c r="P188" s="144"/>
      <c r="Q188" s="145"/>
      <c r="R188" s="140"/>
      <c r="S188" s="141"/>
      <c r="T188" s="141"/>
      <c r="U188" s="141"/>
      <c r="V188" s="141"/>
      <c r="W188" s="141"/>
    </row>
    <row r="189" spans="1:23" ht="15.75" customHeight="1">
      <c r="A189" s="141"/>
      <c r="B189" s="142"/>
      <c r="C189" s="142"/>
      <c r="D189" s="142"/>
      <c r="E189" s="142"/>
      <c r="F189" s="142"/>
      <c r="G189" s="142"/>
      <c r="H189" s="141"/>
      <c r="I189" s="141"/>
      <c r="J189" s="141"/>
      <c r="K189" s="138"/>
      <c r="L189" s="143"/>
      <c r="M189" s="143"/>
      <c r="N189" s="143"/>
      <c r="O189" s="143"/>
      <c r="P189" s="144"/>
      <c r="Q189" s="145"/>
      <c r="R189" s="140"/>
      <c r="S189" s="141"/>
      <c r="T189" s="141"/>
      <c r="U189" s="141"/>
      <c r="V189" s="141"/>
      <c r="W189" s="141"/>
    </row>
    <row r="190" spans="1:23" ht="15.75" customHeight="1">
      <c r="A190" s="141"/>
      <c r="B190" s="142"/>
      <c r="C190" s="142"/>
      <c r="D190" s="142"/>
      <c r="E190" s="142"/>
      <c r="F190" s="142"/>
      <c r="G190" s="142"/>
      <c r="H190" s="141"/>
      <c r="I190" s="141"/>
      <c r="J190" s="141"/>
      <c r="K190" s="138"/>
      <c r="L190" s="143"/>
      <c r="M190" s="143"/>
      <c r="N190" s="143"/>
      <c r="O190" s="143"/>
      <c r="P190" s="144"/>
      <c r="Q190" s="145"/>
      <c r="R190" s="140"/>
      <c r="S190" s="141"/>
      <c r="T190" s="141"/>
      <c r="U190" s="141"/>
      <c r="V190" s="141"/>
      <c r="W190" s="141"/>
    </row>
    <row r="191" spans="1:23" ht="15.75" customHeight="1">
      <c r="A191" s="141"/>
      <c r="B191" s="142"/>
      <c r="C191" s="142"/>
      <c r="D191" s="142"/>
      <c r="E191" s="142"/>
      <c r="F191" s="142"/>
      <c r="G191" s="142"/>
      <c r="H191" s="141"/>
      <c r="I191" s="141"/>
      <c r="J191" s="141"/>
      <c r="K191" s="138"/>
      <c r="L191" s="143"/>
      <c r="M191" s="143"/>
      <c r="N191" s="143"/>
      <c r="O191" s="143"/>
      <c r="P191" s="144"/>
      <c r="Q191" s="145"/>
      <c r="R191" s="140"/>
      <c r="S191" s="141"/>
      <c r="T191" s="141"/>
      <c r="U191" s="141"/>
      <c r="V191" s="141"/>
      <c r="W191" s="141"/>
    </row>
    <row r="192" spans="1:23" ht="15.75" customHeight="1">
      <c r="A192" s="141"/>
      <c r="B192" s="142"/>
      <c r="C192" s="142"/>
      <c r="D192" s="142"/>
      <c r="E192" s="142"/>
      <c r="F192" s="142"/>
      <c r="G192" s="142"/>
      <c r="H192" s="141"/>
      <c r="I192" s="141"/>
      <c r="J192" s="141"/>
      <c r="K192" s="138"/>
      <c r="L192" s="143"/>
      <c r="M192" s="143"/>
      <c r="N192" s="143"/>
      <c r="O192" s="143"/>
      <c r="P192" s="144"/>
      <c r="Q192" s="145"/>
      <c r="R192" s="140"/>
      <c r="S192" s="141"/>
      <c r="T192" s="141"/>
      <c r="U192" s="141"/>
      <c r="V192" s="141"/>
      <c r="W192" s="141"/>
    </row>
    <row r="193" spans="1:23" ht="15.75" customHeight="1">
      <c r="A193" s="141"/>
      <c r="B193" s="142"/>
      <c r="C193" s="142"/>
      <c r="D193" s="142"/>
      <c r="E193" s="142"/>
      <c r="F193" s="142"/>
      <c r="G193" s="142"/>
      <c r="H193" s="141"/>
      <c r="I193" s="141"/>
      <c r="J193" s="141"/>
      <c r="K193" s="138"/>
      <c r="L193" s="143"/>
      <c r="M193" s="143"/>
      <c r="N193" s="143"/>
      <c r="O193" s="143"/>
      <c r="P193" s="144"/>
      <c r="Q193" s="145"/>
      <c r="R193" s="140"/>
      <c r="S193" s="141"/>
      <c r="T193" s="141"/>
      <c r="U193" s="141"/>
      <c r="V193" s="141"/>
      <c r="W193" s="141"/>
    </row>
    <row r="194" spans="1:23" ht="15.75" customHeight="1">
      <c r="A194" s="141"/>
      <c r="B194" s="142"/>
      <c r="C194" s="142"/>
      <c r="D194" s="142"/>
      <c r="E194" s="142"/>
      <c r="F194" s="142"/>
      <c r="G194" s="142"/>
      <c r="H194" s="141"/>
      <c r="I194" s="141"/>
      <c r="J194" s="141"/>
      <c r="K194" s="138"/>
      <c r="L194" s="143"/>
      <c r="M194" s="143"/>
      <c r="N194" s="143"/>
      <c r="O194" s="143"/>
      <c r="P194" s="144"/>
      <c r="Q194" s="145"/>
      <c r="R194" s="140"/>
      <c r="S194" s="141"/>
      <c r="T194" s="141"/>
      <c r="U194" s="141"/>
      <c r="V194" s="141"/>
      <c r="W194" s="141"/>
    </row>
    <row r="195" spans="1:23" ht="15.75" customHeight="1">
      <c r="A195" s="141"/>
      <c r="B195" s="142"/>
      <c r="C195" s="142"/>
      <c r="D195" s="142"/>
      <c r="E195" s="142"/>
      <c r="F195" s="142"/>
      <c r="G195" s="142"/>
      <c r="H195" s="141"/>
      <c r="I195" s="141"/>
      <c r="J195" s="141"/>
      <c r="K195" s="138"/>
      <c r="L195" s="143"/>
      <c r="M195" s="143"/>
      <c r="N195" s="143"/>
      <c r="O195" s="143"/>
      <c r="P195" s="144"/>
      <c r="Q195" s="145"/>
      <c r="R195" s="140"/>
      <c r="S195" s="141"/>
      <c r="T195" s="141"/>
      <c r="U195" s="141"/>
      <c r="V195" s="141"/>
      <c r="W195" s="141"/>
    </row>
    <row r="196" spans="1:23" ht="15.75" customHeight="1">
      <c r="A196" s="141"/>
      <c r="B196" s="142"/>
      <c r="C196" s="142"/>
      <c r="D196" s="142"/>
      <c r="E196" s="142"/>
      <c r="F196" s="142"/>
      <c r="G196" s="142"/>
      <c r="H196" s="141"/>
      <c r="I196" s="141"/>
      <c r="J196" s="141"/>
      <c r="K196" s="138"/>
      <c r="L196" s="143"/>
      <c r="M196" s="143"/>
      <c r="N196" s="143"/>
      <c r="O196" s="143"/>
      <c r="P196" s="144"/>
      <c r="Q196" s="145"/>
      <c r="R196" s="140"/>
      <c r="S196" s="141"/>
      <c r="T196" s="141"/>
      <c r="U196" s="141"/>
      <c r="V196" s="141"/>
      <c r="W196" s="141"/>
    </row>
    <row r="197" spans="1:23" ht="15.75" customHeight="1">
      <c r="A197" s="141"/>
      <c r="B197" s="142"/>
      <c r="C197" s="142"/>
      <c r="D197" s="142"/>
      <c r="E197" s="142"/>
      <c r="F197" s="142"/>
      <c r="G197" s="142"/>
      <c r="H197" s="141"/>
      <c r="I197" s="141"/>
      <c r="J197" s="141"/>
      <c r="K197" s="138"/>
      <c r="L197" s="143"/>
      <c r="M197" s="143"/>
      <c r="N197" s="143"/>
      <c r="O197" s="143"/>
      <c r="P197" s="144"/>
      <c r="Q197" s="145"/>
      <c r="R197" s="140"/>
      <c r="S197" s="141"/>
      <c r="T197" s="141"/>
      <c r="U197" s="141"/>
      <c r="V197" s="141"/>
      <c r="W197" s="141"/>
    </row>
    <row r="198" spans="1:23" ht="15.75" customHeight="1">
      <c r="A198" s="141"/>
      <c r="B198" s="142"/>
      <c r="C198" s="142"/>
      <c r="D198" s="142"/>
      <c r="E198" s="142"/>
      <c r="F198" s="142"/>
      <c r="G198" s="142"/>
      <c r="H198" s="141"/>
      <c r="I198" s="141"/>
      <c r="J198" s="141"/>
      <c r="K198" s="138"/>
      <c r="L198" s="143"/>
      <c r="M198" s="143"/>
      <c r="N198" s="143"/>
      <c r="O198" s="143"/>
      <c r="P198" s="144"/>
      <c r="Q198" s="145"/>
      <c r="R198" s="140"/>
      <c r="S198" s="141"/>
      <c r="T198" s="141"/>
      <c r="U198" s="141"/>
      <c r="V198" s="141"/>
      <c r="W198" s="141"/>
    </row>
    <row r="199" spans="1:23" ht="15.75" customHeight="1">
      <c r="A199" s="141"/>
      <c r="B199" s="142"/>
      <c r="C199" s="142"/>
      <c r="D199" s="142"/>
      <c r="E199" s="142"/>
      <c r="F199" s="142"/>
      <c r="G199" s="142"/>
      <c r="H199" s="141"/>
      <c r="I199" s="141"/>
      <c r="J199" s="141"/>
      <c r="K199" s="138"/>
      <c r="L199" s="143"/>
      <c r="M199" s="143"/>
      <c r="N199" s="143"/>
      <c r="O199" s="143"/>
      <c r="P199" s="144"/>
      <c r="Q199" s="145"/>
      <c r="R199" s="140"/>
      <c r="S199" s="141"/>
      <c r="T199" s="141"/>
      <c r="U199" s="141"/>
      <c r="V199" s="141"/>
      <c r="W199" s="141"/>
    </row>
    <row r="200" spans="1:23" ht="15.75" customHeight="1">
      <c r="A200" s="141"/>
      <c r="B200" s="142"/>
      <c r="C200" s="142"/>
      <c r="D200" s="142"/>
      <c r="E200" s="142"/>
      <c r="F200" s="142"/>
      <c r="G200" s="142"/>
      <c r="H200" s="141"/>
      <c r="I200" s="141"/>
      <c r="J200" s="141"/>
      <c r="K200" s="138"/>
      <c r="L200" s="143"/>
      <c r="M200" s="143"/>
      <c r="N200" s="143"/>
      <c r="O200" s="143"/>
      <c r="P200" s="144"/>
      <c r="Q200" s="145"/>
      <c r="R200" s="140"/>
      <c r="S200" s="141"/>
      <c r="T200" s="141"/>
      <c r="U200" s="141"/>
      <c r="V200" s="141"/>
      <c r="W200" s="141"/>
    </row>
    <row r="201" spans="1:23" ht="15.75" customHeight="1">
      <c r="A201" s="141"/>
      <c r="B201" s="142"/>
      <c r="C201" s="142"/>
      <c r="D201" s="142"/>
      <c r="E201" s="142"/>
      <c r="F201" s="142"/>
      <c r="G201" s="142"/>
      <c r="H201" s="141"/>
      <c r="I201" s="141"/>
      <c r="J201" s="141"/>
      <c r="K201" s="138"/>
      <c r="L201" s="143"/>
      <c r="M201" s="143"/>
      <c r="N201" s="143"/>
      <c r="O201" s="143"/>
      <c r="P201" s="144"/>
      <c r="Q201" s="145"/>
      <c r="R201" s="140"/>
      <c r="S201" s="141"/>
      <c r="T201" s="141"/>
      <c r="U201" s="141"/>
      <c r="V201" s="141"/>
      <c r="W201" s="141"/>
    </row>
    <row r="202" spans="1:23" ht="15.75" customHeight="1">
      <c r="A202" s="141"/>
      <c r="B202" s="142"/>
      <c r="C202" s="142"/>
      <c r="D202" s="142"/>
      <c r="E202" s="142"/>
      <c r="F202" s="142"/>
      <c r="G202" s="142"/>
      <c r="H202" s="141"/>
      <c r="I202" s="141"/>
      <c r="J202" s="141"/>
      <c r="K202" s="138"/>
      <c r="L202" s="143"/>
      <c r="M202" s="143"/>
      <c r="N202" s="143"/>
      <c r="O202" s="143"/>
      <c r="P202" s="144"/>
      <c r="Q202" s="145"/>
      <c r="R202" s="140"/>
      <c r="S202" s="141"/>
      <c r="T202" s="141"/>
      <c r="U202" s="141"/>
      <c r="V202" s="141"/>
      <c r="W202" s="141"/>
    </row>
    <row r="203" spans="1:23" ht="15.75" customHeight="1">
      <c r="A203" s="141"/>
      <c r="B203" s="142"/>
      <c r="C203" s="142"/>
      <c r="D203" s="142"/>
      <c r="E203" s="142"/>
      <c r="F203" s="142"/>
      <c r="G203" s="142"/>
      <c r="H203" s="141"/>
      <c r="I203" s="141"/>
      <c r="J203" s="141"/>
      <c r="K203" s="138"/>
      <c r="L203" s="143"/>
      <c r="M203" s="143"/>
      <c r="N203" s="143"/>
      <c r="O203" s="143"/>
      <c r="P203" s="144"/>
      <c r="Q203" s="145"/>
      <c r="R203" s="140"/>
      <c r="S203" s="141"/>
      <c r="T203" s="141"/>
      <c r="U203" s="141"/>
      <c r="V203" s="141"/>
      <c r="W203" s="141"/>
    </row>
    <row r="204" spans="1:23" ht="15.75" customHeight="1">
      <c r="A204" s="141"/>
      <c r="B204" s="142"/>
      <c r="C204" s="142"/>
      <c r="D204" s="142"/>
      <c r="E204" s="142"/>
      <c r="F204" s="142"/>
      <c r="G204" s="142"/>
      <c r="H204" s="141"/>
      <c r="I204" s="141"/>
      <c r="J204" s="141"/>
      <c r="K204" s="138"/>
      <c r="L204" s="143"/>
      <c r="M204" s="143"/>
      <c r="N204" s="143"/>
      <c r="O204" s="143"/>
      <c r="P204" s="144"/>
      <c r="Q204" s="145"/>
      <c r="R204" s="140"/>
      <c r="S204" s="141"/>
      <c r="T204" s="141"/>
      <c r="U204" s="141"/>
      <c r="V204" s="141"/>
      <c r="W204" s="141"/>
    </row>
    <row r="205" spans="1:23" ht="15.75" customHeight="1">
      <c r="A205" s="141"/>
      <c r="B205" s="142"/>
      <c r="C205" s="142"/>
      <c r="D205" s="142"/>
      <c r="E205" s="142"/>
      <c r="F205" s="142"/>
      <c r="G205" s="142"/>
      <c r="H205" s="141"/>
      <c r="I205" s="141"/>
      <c r="J205" s="141"/>
      <c r="K205" s="138"/>
      <c r="L205" s="143"/>
      <c r="M205" s="143"/>
      <c r="N205" s="143"/>
      <c r="O205" s="143"/>
      <c r="P205" s="144"/>
      <c r="Q205" s="145"/>
      <c r="R205" s="140"/>
      <c r="S205" s="141"/>
      <c r="T205" s="141"/>
      <c r="U205" s="141"/>
      <c r="V205" s="141"/>
      <c r="W205" s="141"/>
    </row>
    <row r="206" spans="1:23" ht="15.75" customHeight="1">
      <c r="A206" s="141"/>
      <c r="B206" s="142"/>
      <c r="C206" s="142"/>
      <c r="D206" s="142"/>
      <c r="E206" s="142"/>
      <c r="F206" s="142"/>
      <c r="G206" s="142"/>
      <c r="H206" s="141"/>
      <c r="I206" s="141"/>
      <c r="J206" s="141"/>
      <c r="K206" s="138"/>
      <c r="L206" s="143"/>
      <c r="M206" s="143"/>
      <c r="N206" s="143"/>
      <c r="O206" s="143"/>
      <c r="P206" s="144"/>
      <c r="Q206" s="145"/>
      <c r="R206" s="140"/>
      <c r="S206" s="141"/>
      <c r="T206" s="141"/>
      <c r="U206" s="141"/>
      <c r="V206" s="141"/>
      <c r="W206" s="141"/>
    </row>
    <row r="207" spans="1:23" ht="15.75" customHeight="1">
      <c r="A207" s="141"/>
      <c r="B207" s="142"/>
      <c r="C207" s="142"/>
      <c r="D207" s="142"/>
      <c r="E207" s="142"/>
      <c r="F207" s="142"/>
      <c r="G207" s="142"/>
      <c r="H207" s="141"/>
      <c r="I207" s="141"/>
      <c r="J207" s="141"/>
      <c r="K207" s="138"/>
      <c r="L207" s="143"/>
      <c r="M207" s="143"/>
      <c r="N207" s="143"/>
      <c r="O207" s="143"/>
      <c r="P207" s="144"/>
      <c r="Q207" s="145"/>
      <c r="R207" s="140"/>
      <c r="S207" s="141"/>
      <c r="T207" s="141"/>
      <c r="U207" s="141"/>
      <c r="V207" s="141"/>
      <c r="W207" s="141"/>
    </row>
    <row r="208" spans="1:23" ht="15.75" customHeight="1">
      <c r="A208" s="141"/>
      <c r="B208" s="142"/>
      <c r="C208" s="142"/>
      <c r="D208" s="142"/>
      <c r="E208" s="142"/>
      <c r="F208" s="142"/>
      <c r="G208" s="142"/>
      <c r="H208" s="141"/>
      <c r="I208" s="141"/>
      <c r="J208" s="141"/>
      <c r="K208" s="138"/>
      <c r="L208" s="143"/>
      <c r="M208" s="143"/>
      <c r="N208" s="143"/>
      <c r="O208" s="143"/>
      <c r="P208" s="144"/>
      <c r="Q208" s="145"/>
      <c r="R208" s="140"/>
      <c r="S208" s="141"/>
      <c r="T208" s="141"/>
      <c r="U208" s="141"/>
      <c r="V208" s="141"/>
      <c r="W208" s="141"/>
    </row>
    <row r="209" spans="1:23" ht="15.75" customHeight="1">
      <c r="A209" s="141"/>
      <c r="B209" s="142"/>
      <c r="C209" s="142"/>
      <c r="D209" s="142"/>
      <c r="E209" s="142"/>
      <c r="F209" s="142"/>
      <c r="G209" s="142"/>
      <c r="H209" s="141"/>
      <c r="I209" s="141"/>
      <c r="J209" s="141"/>
      <c r="K209" s="138"/>
      <c r="L209" s="143"/>
      <c r="M209" s="143"/>
      <c r="N209" s="143"/>
      <c r="O209" s="143"/>
      <c r="P209" s="144"/>
      <c r="Q209" s="145"/>
      <c r="R209" s="140"/>
      <c r="S209" s="141"/>
      <c r="T209" s="141"/>
      <c r="U209" s="141"/>
      <c r="V209" s="141"/>
      <c r="W209" s="141"/>
    </row>
    <row r="210" spans="1:23" ht="15.75" customHeight="1">
      <c r="A210" s="141"/>
      <c r="B210" s="142"/>
      <c r="C210" s="142"/>
      <c r="D210" s="142"/>
      <c r="E210" s="142"/>
      <c r="F210" s="142"/>
      <c r="G210" s="142"/>
      <c r="H210" s="141"/>
      <c r="I210" s="141"/>
      <c r="J210" s="141"/>
      <c r="K210" s="138"/>
      <c r="L210" s="143"/>
      <c r="M210" s="143"/>
      <c r="N210" s="143"/>
      <c r="O210" s="143"/>
      <c r="P210" s="144"/>
      <c r="Q210" s="145"/>
      <c r="R210" s="140"/>
      <c r="S210" s="141"/>
      <c r="T210" s="141"/>
      <c r="U210" s="141"/>
      <c r="V210" s="141"/>
      <c r="W210" s="141"/>
    </row>
    <row r="211" spans="1:23" ht="15.75" customHeight="1">
      <c r="A211" s="141"/>
      <c r="B211" s="142"/>
      <c r="C211" s="142"/>
      <c r="D211" s="142"/>
      <c r="E211" s="142"/>
      <c r="F211" s="142"/>
      <c r="G211" s="142"/>
      <c r="H211" s="141"/>
      <c r="I211" s="141"/>
      <c r="J211" s="141"/>
      <c r="K211" s="138"/>
      <c r="L211" s="143"/>
      <c r="M211" s="143"/>
      <c r="N211" s="143"/>
      <c r="O211" s="143"/>
      <c r="P211" s="144"/>
      <c r="Q211" s="145"/>
      <c r="R211" s="140"/>
      <c r="S211" s="141"/>
      <c r="T211" s="141"/>
      <c r="U211" s="141"/>
      <c r="V211" s="141"/>
      <c r="W211" s="141"/>
    </row>
    <row r="212" spans="1:23" ht="15.75" customHeight="1">
      <c r="A212" s="141"/>
      <c r="B212" s="142"/>
      <c r="C212" s="142"/>
      <c r="D212" s="142"/>
      <c r="E212" s="142"/>
      <c r="F212" s="142"/>
      <c r="G212" s="142"/>
      <c r="H212" s="141"/>
      <c r="I212" s="141"/>
      <c r="J212" s="141"/>
      <c r="K212" s="138"/>
      <c r="L212" s="143"/>
      <c r="M212" s="143"/>
      <c r="N212" s="143"/>
      <c r="O212" s="143"/>
      <c r="P212" s="144"/>
      <c r="Q212" s="145"/>
      <c r="R212" s="140"/>
      <c r="S212" s="141"/>
      <c r="T212" s="141"/>
      <c r="U212" s="141"/>
      <c r="V212" s="141"/>
      <c r="W212" s="141"/>
    </row>
    <row r="213" spans="1:23" ht="15.75" customHeight="1">
      <c r="A213" s="141"/>
      <c r="B213" s="142"/>
      <c r="C213" s="142"/>
      <c r="D213" s="142"/>
      <c r="E213" s="142"/>
      <c r="F213" s="142"/>
      <c r="G213" s="142"/>
      <c r="H213" s="141"/>
      <c r="I213" s="141"/>
      <c r="J213" s="141"/>
      <c r="K213" s="138"/>
      <c r="L213" s="143"/>
      <c r="M213" s="143"/>
      <c r="N213" s="143"/>
      <c r="O213" s="143"/>
      <c r="P213" s="144"/>
      <c r="Q213" s="145"/>
      <c r="R213" s="140"/>
      <c r="S213" s="141"/>
      <c r="T213" s="141"/>
      <c r="U213" s="141"/>
      <c r="V213" s="141"/>
      <c r="W213" s="141"/>
    </row>
    <row r="214" spans="1:23" ht="15.75" customHeight="1">
      <c r="A214" s="141"/>
      <c r="B214" s="142"/>
      <c r="C214" s="142"/>
      <c r="D214" s="142"/>
      <c r="E214" s="142"/>
      <c r="F214" s="142"/>
      <c r="G214" s="142"/>
      <c r="H214" s="141"/>
      <c r="I214" s="141"/>
      <c r="J214" s="141"/>
      <c r="K214" s="138"/>
      <c r="L214" s="143"/>
      <c r="M214" s="143"/>
      <c r="N214" s="143"/>
      <c r="O214" s="143"/>
      <c r="P214" s="144"/>
      <c r="Q214" s="145"/>
      <c r="R214" s="140"/>
      <c r="S214" s="141"/>
      <c r="T214" s="141"/>
      <c r="U214" s="141"/>
      <c r="V214" s="141"/>
      <c r="W214" s="141"/>
    </row>
    <row r="215" spans="1:23" ht="15.75" customHeight="1">
      <c r="A215" s="141"/>
      <c r="B215" s="142"/>
      <c r="C215" s="142"/>
      <c r="D215" s="142"/>
      <c r="E215" s="142"/>
      <c r="F215" s="142"/>
      <c r="G215" s="142"/>
      <c r="H215" s="141"/>
      <c r="I215" s="141"/>
      <c r="J215" s="141"/>
      <c r="K215" s="138"/>
      <c r="L215" s="143"/>
      <c r="M215" s="143"/>
      <c r="N215" s="143"/>
      <c r="O215" s="143"/>
      <c r="P215" s="144"/>
      <c r="Q215" s="145"/>
      <c r="R215" s="140"/>
      <c r="S215" s="141"/>
      <c r="T215" s="141"/>
      <c r="U215" s="141"/>
      <c r="V215" s="141"/>
      <c r="W215" s="141"/>
    </row>
    <row r="216" spans="1:23" ht="15.75" customHeight="1">
      <c r="A216" s="141"/>
      <c r="B216" s="142"/>
      <c r="C216" s="142"/>
      <c r="D216" s="142"/>
      <c r="E216" s="142"/>
      <c r="F216" s="142"/>
      <c r="G216" s="142"/>
      <c r="H216" s="141"/>
      <c r="I216" s="141"/>
      <c r="J216" s="141"/>
      <c r="K216" s="138"/>
      <c r="L216" s="143"/>
      <c r="M216" s="143"/>
      <c r="N216" s="143"/>
      <c r="O216" s="143"/>
      <c r="P216" s="144"/>
      <c r="Q216" s="145"/>
      <c r="R216" s="140"/>
      <c r="S216" s="141"/>
      <c r="T216" s="141"/>
      <c r="U216" s="141"/>
      <c r="V216" s="141"/>
      <c r="W216" s="141"/>
    </row>
    <row r="217" spans="1:23" ht="15.75" customHeight="1">
      <c r="A217" s="141"/>
      <c r="B217" s="142"/>
      <c r="C217" s="142"/>
      <c r="D217" s="142"/>
      <c r="E217" s="142"/>
      <c r="F217" s="142"/>
      <c r="G217" s="142"/>
      <c r="H217" s="141"/>
      <c r="I217" s="141"/>
      <c r="J217" s="141"/>
      <c r="K217" s="138"/>
      <c r="L217" s="143"/>
      <c r="M217" s="143"/>
      <c r="N217" s="143"/>
      <c r="O217" s="143"/>
      <c r="P217" s="144"/>
      <c r="Q217" s="145"/>
      <c r="R217" s="140"/>
      <c r="S217" s="141"/>
      <c r="T217" s="141"/>
      <c r="U217" s="141"/>
      <c r="V217" s="141"/>
      <c r="W217" s="141"/>
    </row>
    <row r="218" spans="1:23" ht="15.75" customHeight="1">
      <c r="A218" s="141"/>
      <c r="B218" s="142"/>
      <c r="C218" s="142"/>
      <c r="D218" s="142"/>
      <c r="E218" s="142"/>
      <c r="F218" s="142"/>
      <c r="G218" s="142"/>
      <c r="H218" s="141"/>
      <c r="I218" s="141"/>
      <c r="J218" s="141"/>
      <c r="K218" s="138"/>
      <c r="L218" s="143"/>
      <c r="M218" s="143"/>
      <c r="N218" s="143"/>
      <c r="O218" s="143"/>
      <c r="P218" s="144"/>
      <c r="Q218" s="145"/>
      <c r="R218" s="140"/>
      <c r="S218" s="141"/>
      <c r="T218" s="141"/>
      <c r="U218" s="141"/>
      <c r="V218" s="141"/>
      <c r="W218" s="141"/>
    </row>
    <row r="219" spans="1:23" ht="15.75" customHeight="1">
      <c r="A219" s="141"/>
      <c r="B219" s="142"/>
      <c r="C219" s="142"/>
      <c r="D219" s="142"/>
      <c r="E219" s="142"/>
      <c r="F219" s="142"/>
      <c r="G219" s="142"/>
      <c r="H219" s="141"/>
      <c r="I219" s="141"/>
      <c r="J219" s="141"/>
      <c r="K219" s="138"/>
      <c r="L219" s="143"/>
      <c r="M219" s="143"/>
      <c r="N219" s="143"/>
      <c r="O219" s="143"/>
      <c r="P219" s="144"/>
      <c r="Q219" s="145"/>
      <c r="R219" s="140"/>
      <c r="S219" s="141"/>
      <c r="T219" s="141"/>
      <c r="U219" s="141"/>
      <c r="V219" s="141"/>
      <c r="W219" s="141"/>
    </row>
    <row r="220" spans="1:23" ht="15.75" customHeight="1">
      <c r="A220" s="141"/>
      <c r="B220" s="142"/>
      <c r="C220" s="142"/>
      <c r="D220" s="142"/>
      <c r="E220" s="142"/>
      <c r="F220" s="142"/>
      <c r="G220" s="142"/>
      <c r="H220" s="141"/>
      <c r="I220" s="141"/>
      <c r="J220" s="141"/>
      <c r="K220" s="138"/>
      <c r="L220" s="143"/>
      <c r="M220" s="143"/>
      <c r="N220" s="143"/>
      <c r="O220" s="143"/>
      <c r="P220" s="144"/>
      <c r="Q220" s="145"/>
      <c r="R220" s="140"/>
      <c r="S220" s="141"/>
      <c r="T220" s="141"/>
      <c r="U220" s="141"/>
      <c r="V220" s="141"/>
      <c r="W220" s="141"/>
    </row>
    <row r="221" spans="1:23" ht="15.75" customHeight="1">
      <c r="A221" s="141"/>
      <c r="B221" s="142"/>
      <c r="C221" s="142"/>
      <c r="D221" s="142"/>
      <c r="E221" s="142"/>
      <c r="F221" s="142"/>
      <c r="G221" s="142"/>
      <c r="H221" s="141"/>
      <c r="I221" s="141"/>
      <c r="J221" s="141"/>
      <c r="K221" s="138"/>
      <c r="L221" s="143"/>
      <c r="M221" s="143"/>
      <c r="N221" s="143"/>
      <c r="O221" s="143"/>
      <c r="P221" s="144"/>
      <c r="Q221" s="145"/>
      <c r="R221" s="140"/>
      <c r="S221" s="141"/>
      <c r="T221" s="141"/>
      <c r="U221" s="141"/>
      <c r="V221" s="141"/>
      <c r="W221" s="141"/>
    </row>
    <row r="222" spans="1:23" ht="15.75" customHeight="1">
      <c r="A222" s="141"/>
      <c r="B222" s="142"/>
      <c r="C222" s="142"/>
      <c r="D222" s="142"/>
      <c r="E222" s="142"/>
      <c r="F222" s="142"/>
      <c r="G222" s="142"/>
      <c r="H222" s="141"/>
      <c r="I222" s="141"/>
      <c r="J222" s="141"/>
      <c r="K222" s="138"/>
      <c r="L222" s="143"/>
      <c r="M222" s="143"/>
      <c r="N222" s="143"/>
      <c r="O222" s="143"/>
      <c r="P222" s="144"/>
      <c r="Q222" s="145"/>
      <c r="R222" s="140"/>
      <c r="S222" s="141"/>
      <c r="T222" s="141"/>
      <c r="U222" s="141"/>
      <c r="V222" s="141"/>
      <c r="W222" s="141"/>
    </row>
    <row r="223" spans="1:23" ht="15.75" customHeight="1">
      <c r="A223" s="141"/>
      <c r="B223" s="142"/>
      <c r="C223" s="142"/>
      <c r="D223" s="142"/>
      <c r="E223" s="142"/>
      <c r="F223" s="142"/>
      <c r="G223" s="142"/>
      <c r="H223" s="141"/>
      <c r="I223" s="141"/>
      <c r="J223" s="141"/>
      <c r="K223" s="138"/>
      <c r="L223" s="143"/>
      <c r="M223" s="143"/>
      <c r="N223" s="143"/>
      <c r="O223" s="143"/>
      <c r="P223" s="144"/>
      <c r="Q223" s="145"/>
      <c r="R223" s="140"/>
      <c r="S223" s="141"/>
      <c r="T223" s="141"/>
      <c r="U223" s="141"/>
      <c r="V223" s="141"/>
      <c r="W223" s="141"/>
    </row>
    <row r="224" spans="1:23" ht="15.75" customHeight="1">
      <c r="A224" s="141"/>
      <c r="B224" s="142"/>
      <c r="C224" s="142"/>
      <c r="D224" s="142"/>
      <c r="E224" s="142"/>
      <c r="F224" s="142"/>
      <c r="G224" s="142"/>
      <c r="H224" s="141"/>
      <c r="I224" s="141"/>
      <c r="J224" s="141"/>
      <c r="K224" s="138"/>
      <c r="L224" s="143"/>
      <c r="M224" s="143"/>
      <c r="N224" s="143"/>
      <c r="O224" s="143"/>
      <c r="P224" s="144"/>
      <c r="Q224" s="145"/>
      <c r="R224" s="140"/>
      <c r="S224" s="141"/>
      <c r="T224" s="141"/>
      <c r="U224" s="141"/>
      <c r="V224" s="141"/>
      <c r="W224" s="141"/>
    </row>
    <row r="225" spans="1:23" ht="15.75" customHeight="1">
      <c r="A225" s="141"/>
      <c r="B225" s="142"/>
      <c r="C225" s="142"/>
      <c r="D225" s="142"/>
      <c r="E225" s="142"/>
      <c r="F225" s="142"/>
      <c r="G225" s="142"/>
      <c r="H225" s="141"/>
      <c r="I225" s="141"/>
      <c r="J225" s="141"/>
      <c r="K225" s="138"/>
      <c r="L225" s="143"/>
      <c r="M225" s="143"/>
      <c r="N225" s="143"/>
      <c r="O225" s="143"/>
      <c r="P225" s="144"/>
      <c r="Q225" s="145"/>
      <c r="R225" s="140"/>
      <c r="S225" s="141"/>
      <c r="T225" s="141"/>
      <c r="U225" s="141"/>
      <c r="V225" s="141"/>
      <c r="W225" s="141"/>
    </row>
    <row r="226" spans="1:23" ht="15.75" customHeight="1">
      <c r="A226" s="141"/>
      <c r="B226" s="142"/>
      <c r="C226" s="142"/>
      <c r="D226" s="142"/>
      <c r="E226" s="142"/>
      <c r="F226" s="142"/>
      <c r="G226" s="142"/>
      <c r="H226" s="141"/>
      <c r="I226" s="141"/>
      <c r="J226" s="141"/>
      <c r="K226" s="138"/>
      <c r="L226" s="143"/>
      <c r="M226" s="143"/>
      <c r="N226" s="143"/>
      <c r="O226" s="143"/>
      <c r="P226" s="144"/>
      <c r="Q226" s="145"/>
      <c r="R226" s="140"/>
      <c r="S226" s="141"/>
      <c r="T226" s="141"/>
      <c r="U226" s="141"/>
      <c r="V226" s="141"/>
      <c r="W226" s="141"/>
    </row>
    <row r="227" spans="1:23" ht="15.75" customHeight="1">
      <c r="A227" s="141"/>
      <c r="B227" s="142"/>
      <c r="C227" s="142"/>
      <c r="D227" s="142"/>
      <c r="E227" s="142"/>
      <c r="F227" s="142"/>
      <c r="G227" s="142"/>
      <c r="H227" s="141"/>
      <c r="I227" s="141"/>
      <c r="J227" s="141"/>
      <c r="K227" s="138"/>
      <c r="L227" s="143"/>
      <c r="M227" s="143"/>
      <c r="N227" s="143"/>
      <c r="O227" s="143"/>
      <c r="P227" s="144"/>
      <c r="Q227" s="145"/>
      <c r="R227" s="140"/>
      <c r="S227" s="141"/>
      <c r="T227" s="141"/>
      <c r="U227" s="141"/>
      <c r="V227" s="141"/>
      <c r="W227" s="141"/>
    </row>
    <row r="228" spans="1:23" ht="15.75" customHeight="1">
      <c r="A228" s="141"/>
      <c r="B228" s="142"/>
      <c r="C228" s="142"/>
      <c r="D228" s="142"/>
      <c r="E228" s="142"/>
      <c r="F228" s="142"/>
      <c r="G228" s="142"/>
      <c r="H228" s="141"/>
      <c r="I228" s="141"/>
      <c r="J228" s="141"/>
      <c r="K228" s="138"/>
      <c r="L228" s="143"/>
      <c r="M228" s="143"/>
      <c r="N228" s="143"/>
      <c r="O228" s="143"/>
      <c r="P228" s="144"/>
      <c r="Q228" s="145"/>
      <c r="R228" s="140"/>
      <c r="S228" s="141"/>
      <c r="T228" s="141"/>
      <c r="U228" s="141"/>
      <c r="V228" s="141"/>
      <c r="W228" s="141"/>
    </row>
    <row r="229" spans="1:23" ht="15.75" customHeight="1">
      <c r="A229" s="141"/>
      <c r="B229" s="142"/>
      <c r="C229" s="142"/>
      <c r="D229" s="142"/>
      <c r="E229" s="142"/>
      <c r="F229" s="142"/>
      <c r="G229" s="142"/>
      <c r="H229" s="141"/>
      <c r="I229" s="141"/>
      <c r="J229" s="141"/>
      <c r="K229" s="138"/>
      <c r="L229" s="143"/>
      <c r="M229" s="143"/>
      <c r="N229" s="143"/>
      <c r="O229" s="143"/>
      <c r="P229" s="144"/>
      <c r="Q229" s="145"/>
      <c r="R229" s="140"/>
      <c r="S229" s="141"/>
      <c r="T229" s="141"/>
      <c r="U229" s="141"/>
      <c r="V229" s="141"/>
      <c r="W229" s="141"/>
    </row>
    <row r="230" spans="1:23" ht="15.75" customHeight="1">
      <c r="A230" s="141"/>
      <c r="B230" s="142"/>
      <c r="C230" s="142"/>
      <c r="D230" s="142"/>
      <c r="E230" s="142"/>
      <c r="F230" s="142"/>
      <c r="G230" s="142"/>
      <c r="H230" s="141"/>
      <c r="I230" s="141"/>
      <c r="J230" s="141"/>
      <c r="K230" s="138"/>
      <c r="L230" s="143"/>
      <c r="M230" s="143"/>
      <c r="N230" s="143"/>
      <c r="O230" s="143"/>
      <c r="P230" s="144"/>
      <c r="Q230" s="145"/>
      <c r="R230" s="140"/>
      <c r="S230" s="141"/>
      <c r="T230" s="141"/>
      <c r="U230" s="141"/>
      <c r="V230" s="141"/>
      <c r="W230" s="141"/>
    </row>
    <row r="231" spans="1:23" ht="15.75" customHeight="1">
      <c r="A231" s="141"/>
      <c r="B231" s="142"/>
      <c r="C231" s="142"/>
      <c r="D231" s="142"/>
      <c r="E231" s="142"/>
      <c r="F231" s="142"/>
      <c r="G231" s="142"/>
      <c r="H231" s="141"/>
      <c r="I231" s="141"/>
      <c r="J231" s="141"/>
      <c r="K231" s="138"/>
      <c r="L231" s="143"/>
      <c r="M231" s="143"/>
      <c r="N231" s="143"/>
      <c r="O231" s="143"/>
      <c r="P231" s="144"/>
      <c r="Q231" s="145"/>
      <c r="R231" s="140"/>
      <c r="S231" s="141"/>
      <c r="T231" s="141"/>
      <c r="U231" s="141"/>
      <c r="V231" s="141"/>
      <c r="W231" s="141"/>
    </row>
    <row r="232" spans="1:23" ht="15.75" customHeight="1">
      <c r="A232" s="141"/>
      <c r="B232" s="142"/>
      <c r="C232" s="142"/>
      <c r="D232" s="142"/>
      <c r="E232" s="142"/>
      <c r="F232" s="142"/>
      <c r="G232" s="142"/>
      <c r="H232" s="141"/>
      <c r="I232" s="141"/>
      <c r="J232" s="141"/>
      <c r="K232" s="138"/>
      <c r="L232" s="143"/>
      <c r="M232" s="143"/>
      <c r="N232" s="143"/>
      <c r="O232" s="143"/>
      <c r="P232" s="144"/>
      <c r="Q232" s="145"/>
      <c r="R232" s="140"/>
      <c r="S232" s="141"/>
      <c r="T232" s="141"/>
      <c r="U232" s="141"/>
      <c r="V232" s="141"/>
      <c r="W232" s="141"/>
    </row>
    <row r="233" spans="1:23" ht="15.75" customHeight="1">
      <c r="A233" s="141"/>
      <c r="B233" s="142"/>
      <c r="C233" s="142"/>
      <c r="D233" s="142"/>
      <c r="E233" s="142"/>
      <c r="F233" s="142"/>
      <c r="G233" s="142"/>
      <c r="H233" s="141"/>
      <c r="I233" s="141"/>
      <c r="J233" s="141"/>
      <c r="K233" s="138"/>
      <c r="L233" s="143"/>
      <c r="M233" s="143"/>
      <c r="N233" s="143"/>
      <c r="O233" s="143"/>
      <c r="P233" s="144"/>
      <c r="Q233" s="145"/>
      <c r="R233" s="140"/>
      <c r="S233" s="141"/>
      <c r="T233" s="141"/>
      <c r="U233" s="141"/>
      <c r="V233" s="141"/>
      <c r="W233" s="141"/>
    </row>
    <row r="234" spans="1:23" ht="15.75" customHeight="1">
      <c r="A234" s="141"/>
      <c r="B234" s="142"/>
      <c r="C234" s="142"/>
      <c r="D234" s="142"/>
      <c r="E234" s="142"/>
      <c r="F234" s="142"/>
      <c r="G234" s="142"/>
      <c r="H234" s="141"/>
      <c r="I234" s="141"/>
      <c r="J234" s="141"/>
      <c r="K234" s="138"/>
      <c r="L234" s="143"/>
      <c r="M234" s="143"/>
      <c r="N234" s="143"/>
      <c r="O234" s="143"/>
      <c r="P234" s="144"/>
      <c r="Q234" s="145"/>
      <c r="R234" s="140"/>
      <c r="S234" s="141"/>
      <c r="T234" s="141"/>
      <c r="U234" s="141"/>
      <c r="V234" s="141"/>
      <c r="W234" s="141"/>
    </row>
    <row r="235" spans="1:23" ht="15.75" customHeight="1"/>
    <row r="236" spans="1:23" ht="15.75" customHeight="1"/>
    <row r="237" spans="1:23" ht="15.75" customHeight="1"/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L2:O2"/>
    <mergeCell ref="S2:U2"/>
    <mergeCell ref="V2:AJ2"/>
    <mergeCell ref="S3:U3"/>
    <mergeCell ref="X3:Y3"/>
    <mergeCell ref="Z3:AC3"/>
    <mergeCell ref="AD3:AE3"/>
    <mergeCell ref="AG3:AJ3"/>
  </mergeCells>
  <pageMargins left="0.25" right="0.25" top="0.3" bottom="0.3" header="0.511811023622047" footer="0.511811023622047"/>
  <pageSetup paperSize="77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IF(VLOOKUP($B$28,Stratégies_pédagogiques!$A$5:$H$49,8,FALSE())="","",VLOOKUP($B$28,Stratégies_pédagogiques!$A$5:$H$49,8,FALSE()))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IF(VLOOKUP($B$28,Stratégies_pédagogiques!$A$5:$H$49,4,FALSE())="","",VLOOKUP($B$28,Stratégies_pédagogiques!$A$5:$H$49,4,FALSE()))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IF(VLOOKUP($B$28,Stratégies_pédagogiques!$A$5:$H$49,5,FALSE())="","",VLOOKUP($B$28,Stratégies_pédagogiques!$A$5:$H$49,5,FALSE()))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IF(VLOOKUP($B$28,Stratégies_pédagogiques!$A$5:$H$49,6,FALSE())="","",VLOOKUP($B$28,Stratégies_pédagogiques!$A$5:$H$49,6,FALSE()))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IF(VLOOKUP($B$28,Stratégies_pédagogiques!$A$5:$H$49,7,FALSE())="","",VLOOKUP($B$28,Stratégies_pédagogiques!$A$5:$H$49,7,FALSE()))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IF(VLOOKUP($B$28,Stratégies_pédagogiques!$A$5:$H$49,2,FALSE())="","",VLOOKUP($B$28,Stratégies_pédagogiques!$A$5:$H$49,2,FALSE()))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IF(VLOOKUP($B$28,Stratégies_pédagogiques!$A$5:$H$49,3,FALSE())="","",VLOOKUP($B$28,Stratégies_pédagogiques!$A$5:$H$49,3,FALSE()))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IF(VLOOKUP($B$28,Stratégies_pédagogiques!$Q$5:$AJ$49,3,FALSE())="","",VLOOKUP($B$28,Stratégies_pédagogiques!$Q$5:$AJ$49,3,FALSE()))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IF(VLOOKUP($B$28,Stratégies_pédagogiques!$Q$5:$AJ$49,10,FALSE())="","",VLOOKUP($B$28,Stratégies_pédagogiques!$Q$5:$AJ$49,10,FALSE()))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IF(VLOOKUP($B$28,Stratégies_pédagogiques!$Q$5:$AJ$49,4,FALSE())="","",VLOOKUP($B$28,Stratégies_pédagogiques!$Q$5:$AJ$49,4,FALSE()))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IF(VLOOKUP($B$28,Stratégies_pédagogiques!$Q$5:$AJ$49,11,FALSE())="","",VLOOKUP($B$28,Stratégies_pédagogiques!$Q$5:$AJ$49,11,FALSE()))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IF(VLOOKUP($B$28,Stratégies_pédagogiques!$Q$5:$AJ$49,5,FALSE())="","",VLOOKUP($B$28,Stratégies_pédagogiques!$Q$5:$AJ$49,5,FALSE()))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IF(VLOOKUP($B$28,Stratégies_pédagogiques!$Q$5:$AJ$49,12,FALSE())="","",VLOOKUP($B$28,Stratégies_pédagogiques!$Q$5:$AJ$49,12,FALSE()))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IF(VLOOKUP($B$28,Stratégies_pédagogiques!$Q$5:$AJ$49,13,FALSE())="","",VLOOKUP($B$28,Stratégies_pédagogiques!$Q$5:$AJ$49,13,FALSE()))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IF(VLOOKUP($B$28,Stratégies_pédagogiques!$Q$5:$AJ$49,6,FALSE())="","",VLOOKUP($B$28,Stratégies_pédagogiques!$Q$5:$AJ$49,6,FALSE()))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IF(VLOOKUP($B$28,Stratégies_pédagogiques!$Q$5:$AJ$49,7,FALSE())="","",VLOOKUP($B$28,Stratégies_pédagogiques!$Q$5:$AJ$49,7,FALSE()))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IF(VLOOKUP($B$28,Stratégies_pédagogiques!$Q$5:$AJ$49,17,FALSE())="","",VLOOKUP($B$28,Stratégies_pédagogiques!$Q$5:$AJ$49,17,FALSE()))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IF(VLOOKUP($B$28,Stratégies_pédagogiques!$Q$5:$AJ$49,8,FALSE())="","",VLOOKUP($B$28,Stratégies_pédagogiques!$Q$5:$AJ$49,8,FALSE()))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IF(VLOOKUP($B$28,Stratégies_pédagogiques!$Q$5:$AJ$49,18,FALSE())="","",VLOOKUP($B$28,Stratégies_pédagogiques!$Q$5:$AJ$49,18,FALSE()))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IF(VLOOKUP($B$28,Stratégies_pédagogiques!$Q$5:$AJ$49,9,FALSE())="","",VLOOKUP($B$28,Stratégies_pédagogiques!$Q$5:$AJ$49,9,FALSE()))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IF(VLOOKUP($B$28,Stratégies_pédagogiques!$Q$5:$AJ$49,19,FALSE())="","",VLOOKUP($B$28,Stratégies_pédagogiques!$Q$5:$AJ$49,19,FALSE()))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IF(VLOOKUP($B$28,Stratégies_pédagogiques!$Q$5:$AJ$49,20,FALSE())="","",VLOOKUP($B$28,Stratégies_pédagogiques!$Q$5:$AJ$49,20,FALSE()))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IF(VLOOKUP($B$28,Stratégies_pédagogiques!$Q$5:$AJ$49,14,FALSE())="","",VLOOKUP($B$28,Stratégies_pédagogiques!$Q$5:$AJ$49,14,FALSE()))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IF(VLOOKUP($B$28,Stratégies_pédagogiques!$Q$5:$AJ$49,15,FALSE())="","",VLOOKUP($B$28,Stratégies_pédagogiques!$Q$5:$AJ$49,15,FALSE()))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IF(VLOOKUP($B$28,Stratégies_pédagogiques!$Q$5:$AJ$49,16,FALSE())="","",VLOOKUP($B$28,Stratégies_pédagogiques!$Q$5:$AJ$49,16,FALSE()))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IF(VLOOKUP($B$28,Fiche_profil_classe!$A$5:$H$49,8,FALSE())="","",VLOOKUP($B$28,Fiche_profil_classe!$A$5:$H$49,8,FALSE()))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IF(VLOOKUP($B$28,Fiche_profil_classe!$A$5:$H$49,4,FALSE())="","",VLOOKUP($B$28,Fiche_profil_classe!$A$5:$H$49,4,FALSE()))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IF(VLOOKUP($B$28,Fiche_profil_classe!$A$5:$H$49,5,FALSE())="","",VLOOKUP($B$28,Fiche_profil_classe!$A$5:$H$49,5,FALSE()))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IF(VLOOKUP($B$28,Fiche_profil_classe!$A$5:$H$49,6,FALSE())="","",VLOOKUP($B$28,Fiche_profil_classe!$A$5:$H$49,6,FALSE()))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IF(VLOOKUP($B$28,Fiche_profil_classe!$A$5:$H$49,7,FALSE())="","",VLOOKUP($B$28,Fiche_profil_classe!$A$5:$H$49,7,FALSE()))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IF(VLOOKUP($B$28,Fiche_profil_classe!$A$5:$H$49,2,FALSE())="","",VLOOKUP($B$28,Fiche_profil_classe!$A$5:$H$49,2,FALSE()))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IF(VLOOKUP($B$28,Fiche_profil_classe!$A$5:$H$49,3,FALSE())="","",VLOOKUP($B$28,Fiche_profil_classe!$A$5:$H$49,3,FALSE()))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IF(VLOOKUP($B$28,Fiche_profil_classe!$Q$5:$AJ$49,3,FALSE())="","",VLOOKUP($B$28,Fiche_profil_classe!$Q$5:$AJ$49,3,FALSE()))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IF(VLOOKUP($B$28,Fiche_profil_classe!$Q$5:$AJ$49,10,FALSE())="","",VLOOKUP($B$28,Fiche_profil_classe!$Q$5:$AJ$49,10,FALSE()))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IF(VLOOKUP($B$28,Fiche_profil_classe!$Q$5:$AJ$49,4,FALSE())="","",VLOOKUP($B$28,Fiche_profil_classe!$Q$5:$AJ$49,4,FALSE()))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IF(VLOOKUP($B$28,Fiche_profil_classe!$Q$5:$AJ$49,11,FALSE())="","",VLOOKUP($B$28,Fiche_profil_classe!$Q$5:$AJ$49,11,FALSE()))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IF(VLOOKUP($B$28,Fiche_profil_classe!$Q$5:$AJ$49,5,FALSE())="","",VLOOKUP($B$28,Fiche_profil_classe!$Q$5:$AJ$49,5,FALSE()))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IF(VLOOKUP($B$28,Fiche_profil_classe!$Q$5:$AJ$49,12,FALSE())="","",VLOOKUP($B$28,Fiche_profil_classe!$Q$5:$AJ$49,12,FALSE()))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IF(VLOOKUP($B$28,Fiche_profil_classe!$Q$5:$AJ$49,13,FALSE())="","",VLOOKUP($B$28,Fiche_profil_classe!$Q$5:$AJ$49,13,FALSE()))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IF(VLOOKUP($B$28,Fiche_profil_classe!$Q$5:$AJ$49,6,FALSE())="","",VLOOKUP($B$28,Fiche_profil_classe!$Q$5:$AJ$49,6,FALSE()))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IF(VLOOKUP($B$28,Fiche_profil_classe!$Q$5:$AJ$49,7,FALSE())="","",VLOOKUP($B$28,Fiche_profil_classe!$Q$5:$AJ$49,7,FALSE()))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IF(VLOOKUP($B$28,Fiche_profil_classe!$Q$5:$AJ$49,17,FALSE())="","",VLOOKUP($B$28,Fiche_profil_classe!$Q$5:$AJ$49,17,FALSE()))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IF(VLOOKUP($B$28,Fiche_profil_classe!$Q$5:$AJ$49,8,FALSE())="","",VLOOKUP($B$28,Fiche_profil_classe!$Q$5:$AJ$49,8,FALSE()))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IF(VLOOKUP($B$28,Fiche_profil_classe!$Q$5:$AJ$49,18,FALSE())="","",VLOOKUP($B$28,Fiche_profil_classe!$Q$5:$AJ$49,18,FALSE()))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IF(VLOOKUP($B$28,Fiche_profil_classe!$Q$5:$AJ$49,9,FALSE())="","",VLOOKUP($B$28,Fiche_profil_classe!$Q$5:$AJ$49,9,FALSE()))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IF(VLOOKUP($B$28,Fiche_profil_classe!$Q$5:$AJ$49,19,FALSE())="","",VLOOKUP($B$28,Fiche_profil_classe!$Q$5:$AJ$49,19,FALSE()))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IF(VLOOKUP($B$28,Fiche_profil_classe!$Q$5:$AJ$49,20,FALSE())="","",VLOOKUP($B$28,Fiche_profil_classe!$Q$5:$AJ$49,20,FALSE()))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IF(VLOOKUP($B$28,Fiche_profil_classe!$Q$5:$AJ$49,14,FALSE())="","",VLOOKUP($B$28,Fiche_profil_classe!$Q$5:$AJ$49,14,FALSE()))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IF(VLOOKUP($B$28,Fiche_profil_classe!$Q$5:$AJ$49,15,FALSE())="","",VLOOKUP($B$28,Fiche_profil_classe!$Q$5:$AJ$49,15,FALSE()))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IF(VLOOKUP($B$28,Fiche_profil_classe!$Q$5:$AJ$49,16,FALSE())="","",VLOOKUP($B$28,Fiche_profil_classe!$Q$5:$AJ$49,16,FALSE()))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40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IF(VLOOKUP($B$28,Suivi_élève_1!$A$5:$H$50,8,FALSE())="","",VLOOKUP($B$28,Suivi_élève_1!$A$5:$H$50,8,FALSE()))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IF(VLOOKUP($B$28,Suivi_élève_1!$A$5:$H$50,4,FALSE())="","",VLOOKUP($B$28,Suivi_élève_1!$A$5:$H$50,4,FALSE()))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IF(VLOOKUP($B$28,Suivi_élève_1!$A$5:$H$50,5,FALSE())="","",VLOOKUP($B$28,Suivi_élève_1!$A$5:$H$50,5,FALSE()))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IF(VLOOKUP($B$28,Suivi_élève_1!$A$5:$H$50,6,FALSE())="","",VLOOKUP($B$28,Suivi_élève_1!$A$5:$H$50,6,FALSE()))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IF(VLOOKUP($B$28,Suivi_élève_1!$A$5:$H$50,7,FALSE())="","",VLOOKUP($B$28,Suivi_élève_1!$A$5:$H$50,7,FALSE()))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IF(VLOOKUP($B$28,Suivi_élève_1!$A$5:$H$50,2,FALSE())="","",VLOOKUP($B$28,Suivi_élève_1!$A$5:$H$50,2,FALSE()))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IF(VLOOKUP($B$28,Suivi_élève_1!$A$5:$H$50,3,FALSE())="","",VLOOKUP($B$28,Suivi_élève_1!$A$5:$H$50,3,FALSE()))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IF(VLOOKUP($B$28,Suivi_élève_1!$Q$5:$AJ$50,3,FALSE())="","",VLOOKUP($B$28,Suivi_élève_1!$Q$5:$AJ$50,3,FALSE()))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IF(VLOOKUP($B$28,Suivi_élève_1!$Q$5:$AJ$50,10,FALSE())="","",VLOOKUP($B$28,Suivi_élève_1!$Q$5:$AJ$50,10,FALSE()))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IF(VLOOKUP($B$28,Suivi_élève_1!$Q$5:$AJ$50,4,FALSE())="","",VLOOKUP($B$28,Suivi_élève_1!$Q$5:$AJ$50,4,FALSE()))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IF(VLOOKUP($B$28,Suivi_élève_1!$Q$5:$AJ$50,11,FALSE())="","",VLOOKUP($B$28,Suivi_élève_1!$Q$5:$AJ$50,11,FALSE()))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IF(VLOOKUP($B$28,Suivi_élève_1!$Q$5:$AJ$50,5,FALSE())="","",VLOOKUP($B$28,Suivi_élève_1!$Q$5:$AJ$50,5,FALSE()))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IF(VLOOKUP($B$28,Suivi_élève_1!$Q$5:$AJ$50,12,FALSE())="","",VLOOKUP($B$28,Suivi_élève_1!$Q$5:$AJ$50,12,FALSE()))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IF(VLOOKUP($B$28,Suivi_élève_1!$Q$5:$AJ$50,13,FALSE())="","",VLOOKUP($B$28,Suivi_élève_1!$Q$5:$AJ$50,13,FALSE()))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IF(VLOOKUP($B$28,Suivi_élève_1!$Q$5:$AJ$50,6,FALSE())="","",VLOOKUP($B$28,Suivi_élève_1!$Q$5:$AJ$50,6,FALSE()))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IF(VLOOKUP($B$28,Suivi_élève_1!$Q$5:$AJ$50,7,FALSE())="","",VLOOKUP($B$28,Suivi_élève_1!$Q$5:$AJ$50,7,FALSE()))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IF(VLOOKUP($B$28,Suivi_élève_1!$Q$5:$AJ$50,17,FALSE())="","",VLOOKUP($B$28,Suivi_élève_1!$Q$5:$AJ$50,17,FALSE()))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IF(VLOOKUP($B$28,Suivi_élève_1!$Q$5:$AJ$50,8,FALSE())="","",VLOOKUP($B$28,Suivi_élève_1!$Q$5:$AJ$50,8,FALSE()))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IF(VLOOKUP($B$28,Suivi_élève_1!$Q$5:$AJ$50,18,FALSE())="","",VLOOKUP($B$28,Suivi_élève_1!$Q$5:$AJ$50,18,FALSE()))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IF(VLOOKUP($B$28,Suivi_élève_1!$Q$5:$AJ$50,9,FALSE())="","",VLOOKUP($B$28,Suivi_élève_1!$Q$5:$AJ$50,9,FALSE()))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IF(VLOOKUP($B$28,Suivi_élève_1!$Q$5:$AJ$50,19,FALSE())="","",VLOOKUP($B$28,Suivi_élève_1!$Q$5:$AJ$50,19,FALSE()))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IF(VLOOKUP($B$28,Suivi_élève_1!$Q$5:$AJ$50,20,FALSE())="","",VLOOKUP($B$28,Suivi_élève_1!$Q$5:$AJ$50,20,FALSE()))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IF(VLOOKUP($B$28,Suivi_élève_1!$Q$5:$AJ$50,14,FALSE())="","",VLOOKUP($B$28,Suivi_élève_1!$Q$5:$AJ$50,14,FALSE()))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IF(VLOOKUP($B$28,Suivi_élève_1!$Q$5:$AJ$50,15,FALSE())="","",VLOOKUP($B$28,Suivi_élève_1!$Q$5:$AJ$50,15,FALSE()))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IF(VLOOKUP($B$28,Suivi_élève_1!$Q$5:$AJ$50,16,FALSE())="","",VLOOKUP($B$28,Suivi_élève_1!$Q$5:$AJ$50,16,FALSE()))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IF(VLOOKUP($B$28,Suivi_élève_2!$A$5:$H$49,8,FALSE())="","",VLOOKUP($B$28,Suivi_élève_2!$A$5:$H$49,8,FALSE()))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IF(VLOOKUP($B$28,Suivi_élève_2!$A$5:$H$49,4,FALSE())="","",VLOOKUP($B$28,Suivi_élève_2!$A$5:$H$49,4,FALSE()))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IF(VLOOKUP($B$28,Suivi_élève_2!$A$5:$H$49,5,FALSE())="","",VLOOKUP($B$28,Suivi_élève_2!$A$5:$H$49,5,FALSE()))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IF(VLOOKUP($B$28,Suivi_élève_2!$A$5:$H$49,6,FALSE())="","",VLOOKUP($B$28,Suivi_élève_2!$A$5:$H$49,6,FALSE()))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IF(VLOOKUP($B$28,Suivi_élève_2!$A$5:$H$49,7,FALSE())="","",VLOOKUP($B$28,Suivi_élève_2!$A$5:$H$49,7,FALSE()))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IF(VLOOKUP($B$28,Suivi_élève_2!$A$5:$H$49,2,FALSE())="","",VLOOKUP($B$28,Suivi_élève_2!$A$5:$H$49,2,FALSE()))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IF(VLOOKUP($B$28,Suivi_élève_2!$A$5:$H$49,3,FALSE())="","",VLOOKUP($B$28,Suivi_élève_2!$A$5:$H$49,3,FALSE()))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IF(VLOOKUP($B$28,Suivi_élève_2!$Q$5:$AJ$49,3,FALSE())="","",VLOOKUP($B$28,Suivi_élève_2!$Q$5:$AJ$49,3,FALSE()))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IF(VLOOKUP($B$28,Suivi_élève_2!$Q$5:$AJ$49,10,FALSE())="","",VLOOKUP($B$28,Suivi_élève_2!$Q$5:$AJ$49,10,FALSE()))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IF(VLOOKUP($B$28,Suivi_élève_2!$Q$5:$AJ$49,4,FALSE())="","",VLOOKUP($B$28,Suivi_élève_2!$Q$5:$AJ$49,4,FALSE()))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IF(VLOOKUP($B$28,Suivi_élève_2!$Q$5:$AJ$49,11,FALSE())="","",VLOOKUP($B$28,Suivi_élève_2!$Q$5:$AJ$49,11,FALSE()))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IF(VLOOKUP($B$28,Suivi_élève_2!$Q$5:$AJ$49,5,FALSE())="","",VLOOKUP($B$28,Suivi_élève_2!$Q$5:$AJ$49,5,FALSE()))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IF(VLOOKUP($B$28,Suivi_élève_2!$Q$5:$AJ$49,12,FALSE())="","",VLOOKUP($B$28,Suivi_élève_2!$Q$5:$AJ$49,12,FALSE()))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IF(VLOOKUP($B$28,Suivi_élève_2!$Q$5:$AJ$49,13,FALSE())="","",VLOOKUP($B$28,Suivi_élève_2!$Q$5:$AJ$49,13,FALSE()))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IF(VLOOKUP($B$28,Suivi_élève_2!$Q$5:$AJ$49,6,FALSE())="","",VLOOKUP($B$28,Suivi_élève_2!$Q$5:$AJ$49,6,FALSE()))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IF(VLOOKUP($B$28,Suivi_élève_2!$Q$5:$AJ$49,7,FALSE())="","",VLOOKUP($B$28,Suivi_élève_2!$Q$5:$AJ$49,7,FALSE()))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IF(VLOOKUP($B$28,Suivi_élève_2!$Q$5:$AJ$49,17,FALSE())="","",VLOOKUP($B$28,Suivi_élève_2!$Q$5:$AJ$49,17,FALSE()))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IF(VLOOKUP($B$28,Suivi_élève_2!$Q$5:$AJ$49,8,FALSE())="","",VLOOKUP($B$28,Suivi_élève_2!$Q$5:$AJ$49,8,FALSE()))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IF(VLOOKUP($B$28,Suivi_élève_2!$Q$5:$AJ$49,18,FALSE())="","",VLOOKUP($B$28,Suivi_élève_2!$Q$5:$AJ$49,18,FALSE()))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IF(VLOOKUP($B$28,Suivi_élève_2!$Q$5:$AJ$49,9,FALSE())="","",VLOOKUP($B$28,Suivi_élève_2!$Q$5:$AJ$49,9,FALSE()))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IF(VLOOKUP($B$28,Suivi_élève_2!$Q$5:$AJ$49,19,FALSE())="","",VLOOKUP($B$28,Suivi_élève_2!$Q$5:$AJ$49,19,FALSE()))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IF(VLOOKUP($B$28,Suivi_élève_2!$Q$5:$AJ$49,20,FALSE())="","",VLOOKUP($B$28,Suivi_élève_2!$Q$5:$AJ$49,20,FALSE()))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IF(VLOOKUP($B$28,Suivi_élève_2!$Q$5:$AJ$49,14,FALSE())="","",VLOOKUP($B$28,Suivi_élève_2!$Q$5:$AJ$49,14,FALSE()))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IF(VLOOKUP($B$28,Suivi_élève_2!$Q$5:$AJ$49,15,FALSE())="","",VLOOKUP($B$28,Suivi_élève_2!$Q$5:$AJ$49,15,FALSE()))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IF(VLOOKUP($B$28,Suivi_élève_2!$Q$5:$AJ$49,16,FALSE())="","",VLOOKUP($B$28,Suivi_élève_2!$Q$5:$AJ$49,16,FALSE()))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IF(VLOOKUP($B$28,Suivi_élève_3!$A$5:$H$49,8,FALSE())="","",VLOOKUP($B$28,Suivi_élève_3!$A$5:$H$49,8,FALSE()))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IF(VLOOKUP($B$28,Suivi_élève_3!$A$5:$H$49,4,FALSE())="","",VLOOKUP($B$28,Suivi_élève_3!$A$5:$H$49,4,FALSE()))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IF(VLOOKUP($B$28,Suivi_élève_3!$A$5:$H$49,5,FALSE())="","",VLOOKUP($B$28,Suivi_élève_3!$A$5:$H$49,5,FALSE()))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IF(VLOOKUP($B$28,Suivi_élève_3!$A$5:$H$49,6,FALSE())="","",VLOOKUP($B$28,Suivi_élève_3!$A$5:$H$49,6,FALSE()))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IF(VLOOKUP($B$28,Suivi_élève_3!$A$5:$H$49,7,FALSE())="","",VLOOKUP($B$28,Suivi_élève_3!$A$5:$H$49,7,FALSE()))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IF(VLOOKUP($B$28,Suivi_élève_3!$A$5:$H$49,2,FALSE())="","",VLOOKUP($B$28,Suivi_élève_3!$A$5:$H$49,2,FALSE()))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IF(VLOOKUP($B$28,Suivi_élève_3!$A$5:$H$49,3,FALSE())="","",VLOOKUP($B$28,Suivi_élève_3!$A$5:$H$49,3,FALSE()))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IF(VLOOKUP($B$28,Suivi_élève_3!$Q$5:$AJ$49,3,FALSE())="","",VLOOKUP($B$28,Suivi_élève_3!$Q$5:$AJ$49,3,FALSE()))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IF(VLOOKUP($B$28,Suivi_élève_3!$Q$5:$AJ$49,10,FALSE())="","",VLOOKUP($B$28,Suivi_élève_3!$Q$5:$AJ$49,10,FALSE()))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IF(VLOOKUP($B$28,Suivi_élève_3!$Q$5:$AJ$49,4,FALSE())="","",VLOOKUP($B$28,Suivi_élève_3!$Q$5:$AJ$49,4,FALSE()))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IF(VLOOKUP($B$28,Suivi_élève_3!$Q$5:$AJ$49,11,FALSE())="","",VLOOKUP($B$28,Suivi_élève_3!$Q$5:$AJ$49,11,FALSE()))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IF(VLOOKUP($B$28,Suivi_élève_3!$Q$5:$AJ$49,5,FALSE())="","",VLOOKUP($B$28,Suivi_élève_3!$Q$5:$AJ$49,5,FALSE()))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IF(VLOOKUP($B$28,Suivi_élève_3!$Q$5:$AJ$49,12,FALSE())="","",VLOOKUP($B$28,Suivi_élève_3!$Q$5:$AJ$49,12,FALSE()))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IF(VLOOKUP($B$28,Suivi_élève_3!$Q$5:$AJ$49,13,FALSE())="","",VLOOKUP($B$28,Suivi_élève_3!$Q$5:$AJ$49,13,FALSE()))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IF(VLOOKUP($B$28,Suivi_élève_3!$Q$5:$AJ$49,6,FALSE())="","",VLOOKUP($B$28,Suivi_élève_3!$Q$5:$AJ$49,6,FALSE()))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IF(VLOOKUP($B$28,Suivi_élève_3!$Q$5:$AJ$49,7,FALSE())="","",VLOOKUP($B$28,Suivi_élève_3!$Q$5:$AJ$49,7,FALSE()))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IF(VLOOKUP($B$28,Suivi_élève_3!$Q$5:$AJ$49,17,FALSE())="","",VLOOKUP($B$28,Suivi_élève_3!$Q$5:$AJ$49,17,FALSE()))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IF(VLOOKUP($B$28,Suivi_élève_3!$Q$5:$AJ$49,8,FALSE())="","",VLOOKUP($B$28,Suivi_élève_3!$Q$5:$AJ$49,8,FALSE()))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IF(VLOOKUP($B$28,Suivi_élève_3!$Q$5:$AJ$49,18,FALSE())="","",VLOOKUP($B$28,Suivi_élève_3!$Q$5:$AJ$49,18,FALSE()))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IF(VLOOKUP($B$28,Suivi_élève_3!$Q$5:$AJ$49,9,FALSE())="","",VLOOKUP($B$28,Suivi_élève_3!$Q$5:$AJ$49,9,FALSE()))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IF(VLOOKUP($B$28,Suivi_élève_3!$Q$5:$AJ$49,19,FALSE())="","",VLOOKUP($B$28,Suivi_élève_3!$Q$5:$AJ$49,19,FALSE()))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IF(VLOOKUP($B$28,Suivi_élève_3!$Q$5:$AJ$49,20,FALSE())="","",VLOOKUP($B$28,Suivi_élève_3!$Q$5:$AJ$49,20,FALSE()))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IF(VLOOKUP($B$28,Suivi_élève_3!$Q$5:$AJ$49,14,FALSE())="","",VLOOKUP($B$28,Suivi_élève_3!$Q$5:$AJ$49,14,FALSE()))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IF(VLOOKUP($B$28,Suivi_élève_3!$Q$5:$AJ$49,15,FALSE())="","",VLOOKUP($B$28,Suivi_élève_3!$Q$5:$AJ$49,15,FALSE()))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IF(VLOOKUP($B$28,Suivi_élève_3!$Q$5:$AJ$49,16,FALSE())="","",VLOOKUP($B$28,Suivi_élève_3!$Q$5:$AJ$49,16,FALSE()))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IF(VLOOKUP($B$28,Suivi_élève_4!$A$5:$H$49,8,FALSE())="","",VLOOKUP($B$28,Suivi_élève_4!$A$5:$H$49,8,FALSE()))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IF(VLOOKUP($B$28,Suivi_élève_4!$A$5:$H$49,4,FALSE())="","",VLOOKUP($B$28,Suivi_élève_4!$A$5:$H$49,4,FALSE()))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IF(VLOOKUP($B$28,Suivi_élève_4!$A$5:$H$49,5,FALSE())="","",VLOOKUP($B$28,Suivi_élève_4!$A$5:$H$49,5,FALSE()))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IF(VLOOKUP($B$28,Suivi_élève_4!$A$5:$H$49,6,FALSE())="","",VLOOKUP($B$28,Suivi_élève_4!$A$5:$H$49,6,FALSE()))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IF(VLOOKUP($B$28,Suivi_élève_4!$A$5:$H$49,7,FALSE())="","",VLOOKUP($B$28,Suivi_élève_4!$A$5:$H$49,7,FALSE()))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IF(VLOOKUP($B$28,Suivi_élève_4!$A$5:$H$49,2,FALSE())="","",VLOOKUP($B$28,Suivi_élève_4!$A$5:$H$49,2,FALSE()))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IF(VLOOKUP($B$28,Suivi_élève_4!$A$5:$H$49,3,FALSE())="","",VLOOKUP($B$28,Suivi_élève_4!$A$5:$H$49,3,FALSE()))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IF(VLOOKUP($B$28,Suivi_élève_4!$Q$5:$AJ$49,3,FALSE())="","",VLOOKUP($B$28,Suivi_élève_4!$Q$5:$AJ$49,3,FALSE()))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IF(VLOOKUP($B$28,Suivi_élève_4!$Q$5:$AJ$49,10,FALSE())="","",VLOOKUP($B$28,Suivi_élève_4!$Q$5:$AJ$49,10,FALSE()))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IF(VLOOKUP($B$28,Suivi_élève_4!$Q$5:$AJ$49,4,FALSE())="","",VLOOKUP($B$28,Suivi_élève_4!$Q$5:$AJ$49,4,FALSE()))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IF(VLOOKUP($B$28,Suivi_élève_4!$Q$5:$AJ$49,11,FALSE())="","",VLOOKUP($B$28,Suivi_élève_4!$Q$5:$AJ$49,11,FALSE()))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IF(VLOOKUP($B$28,Suivi_élève_4!$Q$5:$AJ$49,5,FALSE())="","",VLOOKUP($B$28,Suivi_élève_4!$Q$5:$AJ$49,5,FALSE()))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IF(VLOOKUP($B$28,Suivi_élève_4!$Q$5:$AJ$49,12,FALSE())="","",VLOOKUP($B$28,Suivi_élève_4!$Q$5:$AJ$49,12,FALSE()))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IF(VLOOKUP($B$28,Suivi_élève_4!$Q$5:$AJ$49,13,FALSE())="","",VLOOKUP($B$28,Suivi_élève_4!$Q$5:$AJ$49,13,FALSE()))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IF(VLOOKUP($B$28,Suivi_élève_4!$Q$5:$AJ$49,6,FALSE())="","",VLOOKUP($B$28,Suivi_élève_4!$Q$5:$AJ$49,6,FALSE()))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IF(VLOOKUP($B$28,Suivi_élève_4!$Q$5:$AJ$49,7,FALSE())="","",VLOOKUP($B$28,Suivi_élève_4!$Q$5:$AJ$49,7,FALSE()))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IF(VLOOKUP($B$28,Suivi_élève_4!$Q$5:$AJ$49,17,FALSE())="","",VLOOKUP($B$28,Suivi_élève_4!$Q$5:$AJ$49,17,FALSE()))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IF(VLOOKUP($B$28,Suivi_élève_4!$Q$5:$AJ$49,8,FALSE())="","",VLOOKUP($B$28,Suivi_élève_4!$Q$5:$AJ$49,8,FALSE()))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IF(VLOOKUP($B$28,Suivi_élève_4!$Q$5:$AJ$49,18,FALSE())="","",VLOOKUP($B$28,Suivi_élève_4!$Q$5:$AJ$49,18,FALSE()))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IF(VLOOKUP($B$28,Suivi_élève_4!$Q$5:$AJ$49,9,FALSE())="","",VLOOKUP($B$28,Suivi_élève_4!$Q$5:$AJ$49,9,FALSE()))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IF(VLOOKUP($B$28,Suivi_élève_4!$Q$5:$AJ$49,19,FALSE())="","",VLOOKUP($B$28,Suivi_élève_4!$Q$5:$AJ$49,19,FALSE()))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IF(VLOOKUP($B$28,Suivi_élève_4!$Q$5:$AJ$49,20,FALSE())="","",VLOOKUP($B$28,Suivi_élève_4!$Q$5:$AJ$49,20,FALSE()))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IF(VLOOKUP($B$28,Suivi_élève_4!$Q$5:$AJ$49,14,FALSE())="","",VLOOKUP($B$28,Suivi_élève_4!$Q$5:$AJ$49,14,FALSE()))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IF(VLOOKUP($B$28,Suivi_élève_4!$Q$5:$AJ$49,15,FALSE())="","",VLOOKUP($B$28,Suivi_élève_4!$Q$5:$AJ$49,15,FALSE()))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IF(VLOOKUP($B$28,Suivi_élève_4!$Q$5:$AJ$49,16,FALSE())="","",VLOOKUP($B$28,Suivi_élève_4!$Q$5:$AJ$49,16,FALSE()))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00"/>
  <sheetViews>
    <sheetView zoomScaleNormal="100" zoomScalePageLayoutView="60" workbookViewId="0"/>
  </sheetViews>
  <sheetFormatPr baseColWidth="10" defaultColWidth="11.5703125" defaultRowHeight="12.75"/>
  <cols>
    <col min="1" max="1" width="10.85546875" style="15" customWidth="1"/>
    <col min="2" max="2" width="14.42578125" style="15" customWidth="1"/>
    <col min="3" max="3" width="13.5703125" style="15" customWidth="1"/>
    <col min="4" max="4" width="26.28515625" style="15" customWidth="1"/>
    <col min="5" max="5" width="18" style="15" customWidth="1"/>
    <col min="6" max="6" width="21.140625" style="15" customWidth="1"/>
    <col min="7" max="7" width="18.140625" style="15" customWidth="1"/>
    <col min="8" max="8" width="14.140625" style="15" customWidth="1"/>
    <col min="9" max="10" width="10.85546875" style="15" customWidth="1"/>
    <col min="11" max="11" width="4.5703125" style="330" customWidth="1"/>
    <col min="12" max="15" width="16.28515625" style="19" customWidth="1"/>
    <col min="16" max="16" width="7" style="331" hidden="1" customWidth="1"/>
    <col min="17" max="17" width="20.28515625" style="332" customWidth="1"/>
    <col min="18" max="18" width="11.28515625" style="332" customWidth="1"/>
    <col min="19" max="21" width="10.85546875" style="15" customWidth="1"/>
    <col min="22" max="1024" width="13.7109375" style="15" customWidth="1"/>
  </cols>
  <sheetData>
    <row r="1" spans="1:27" ht="42" customHeight="1">
      <c r="A1" s="333"/>
      <c r="B1" s="334"/>
      <c r="C1" s="335"/>
      <c r="D1" s="336" t="s">
        <v>14</v>
      </c>
      <c r="E1" s="337"/>
      <c r="F1" s="338" t="s">
        <v>15</v>
      </c>
      <c r="G1" s="339"/>
      <c r="H1" s="340"/>
      <c r="I1" s="340"/>
      <c r="J1" s="340"/>
      <c r="K1" s="341"/>
      <c r="L1" s="342"/>
      <c r="M1" s="342"/>
      <c r="N1" s="342"/>
      <c r="O1" s="342"/>
      <c r="P1" s="343"/>
      <c r="Q1" s="344"/>
      <c r="R1" s="344"/>
      <c r="S1" s="345"/>
      <c r="T1" s="345"/>
      <c r="U1" s="346"/>
      <c r="V1" s="347"/>
      <c r="W1" s="347"/>
      <c r="X1" s="347"/>
      <c r="Y1" s="347"/>
    </row>
    <row r="2" spans="1:27" ht="33" customHeight="1">
      <c r="A2" s="340"/>
      <c r="B2" s="348"/>
      <c r="C2" s="348"/>
      <c r="D2" s="348"/>
      <c r="E2" s="348"/>
      <c r="F2" s="348"/>
      <c r="G2" s="348"/>
      <c r="H2" s="340"/>
      <c r="I2" s="340"/>
      <c r="J2" s="340"/>
      <c r="K2" s="349"/>
      <c r="L2" s="554" t="s">
        <v>313</v>
      </c>
      <c r="M2" s="554"/>
      <c r="N2" s="554"/>
      <c r="O2" s="554"/>
      <c r="P2" s="350"/>
      <c r="Q2" s="351"/>
      <c r="R2" s="351"/>
      <c r="S2" s="352" t="s">
        <v>314</v>
      </c>
      <c r="T2" s="353" t="s">
        <v>315</v>
      </c>
      <c r="U2" s="353"/>
      <c r="V2" s="353"/>
      <c r="W2" s="353"/>
      <c r="X2" s="353"/>
      <c r="Y2" s="354"/>
    </row>
    <row r="3" spans="1:27" ht="165.95" customHeight="1">
      <c r="A3" s="340"/>
      <c r="B3" s="355"/>
      <c r="C3" s="356"/>
      <c r="D3" s="357" t="s">
        <v>224</v>
      </c>
      <c r="E3" s="356" t="s">
        <v>225</v>
      </c>
      <c r="F3" s="356" t="s">
        <v>316</v>
      </c>
      <c r="G3" s="356" t="s">
        <v>22</v>
      </c>
      <c r="H3" s="358" t="s">
        <v>317</v>
      </c>
      <c r="I3" s="359" t="s">
        <v>24</v>
      </c>
      <c r="J3" s="359" t="s">
        <v>318</v>
      </c>
      <c r="K3" s="360"/>
      <c r="L3" s="361" t="s">
        <v>319</v>
      </c>
      <c r="M3" s="362" t="s">
        <v>320</v>
      </c>
      <c r="N3" s="362" t="s">
        <v>321</v>
      </c>
      <c r="O3" s="363" t="s">
        <v>322</v>
      </c>
      <c r="P3" s="364"/>
      <c r="Q3" s="365"/>
      <c r="R3" s="365"/>
      <c r="S3" s="366" t="s">
        <v>182</v>
      </c>
      <c r="T3" s="367" t="s">
        <v>31</v>
      </c>
      <c r="U3" s="368" t="s">
        <v>323</v>
      </c>
      <c r="V3" s="369" t="s">
        <v>324</v>
      </c>
      <c r="W3" s="366" t="s">
        <v>34</v>
      </c>
      <c r="X3" s="370" t="s">
        <v>35</v>
      </c>
      <c r="Y3" s="371" t="s">
        <v>36</v>
      </c>
      <c r="Z3" s="372" t="s">
        <v>185</v>
      </c>
      <c r="AA3" s="15" t="s">
        <v>325</v>
      </c>
    </row>
    <row r="4" spans="1:27" ht="105" customHeight="1">
      <c r="A4" s="345" t="s">
        <v>38</v>
      </c>
      <c r="B4" s="373" t="s">
        <v>326</v>
      </c>
      <c r="C4" s="373" t="s">
        <v>327</v>
      </c>
      <c r="D4" s="374" t="s">
        <v>328</v>
      </c>
      <c r="E4" s="374" t="s">
        <v>329</v>
      </c>
      <c r="F4" s="374" t="s">
        <v>330</v>
      </c>
      <c r="G4" s="373" t="s">
        <v>331</v>
      </c>
      <c r="H4" s="375" t="s">
        <v>222</v>
      </c>
      <c r="I4" s="376" t="s">
        <v>46</v>
      </c>
      <c r="J4" s="376" t="s">
        <v>332</v>
      </c>
      <c r="K4" s="377"/>
      <c r="L4" s="378" t="s">
        <v>48</v>
      </c>
      <c r="M4" s="378" t="s">
        <v>333</v>
      </c>
      <c r="N4" s="378" t="s">
        <v>50</v>
      </c>
      <c r="O4" s="378" t="s">
        <v>51</v>
      </c>
      <c r="P4" s="379"/>
      <c r="Q4" s="365"/>
      <c r="R4" s="365"/>
      <c r="S4" s="380"/>
      <c r="T4" s="380"/>
      <c r="U4" s="381"/>
      <c r="V4" s="380"/>
      <c r="W4" s="380"/>
      <c r="X4" s="380"/>
      <c r="Y4" s="382"/>
    </row>
    <row r="5" spans="1:27" ht="21" customHeight="1">
      <c r="A5" s="383" t="s">
        <v>69</v>
      </c>
      <c r="B5" s="384">
        <v>1</v>
      </c>
      <c r="C5" s="384"/>
      <c r="D5" s="384">
        <v>1</v>
      </c>
      <c r="E5" s="384"/>
      <c r="F5" s="384"/>
      <c r="G5" s="384">
        <v>1</v>
      </c>
      <c r="H5" s="385">
        <f t="shared" ref="H5:H34" si="0">SUM(B5:G5)</f>
        <v>3</v>
      </c>
      <c r="I5" s="386"/>
      <c r="J5" s="386"/>
      <c r="K5" s="387">
        <f>IF(OR(B5=1,C5=1,D5=1,E5=1,F5=1,G5=1,H5=1),SUM(B5:G5)*(-1),SUM(I5:J5))</f>
        <v>-3</v>
      </c>
      <c r="L5" s="388"/>
      <c r="M5" s="388"/>
      <c r="N5" s="388" t="s">
        <v>149</v>
      </c>
      <c r="O5" s="388"/>
      <c r="P5" s="389">
        <f t="shared" ref="P5:P34" si="1">IF(OR(L5="x",M5="x"),COUNTA(L5:M5),COUNTA(N5:O5)*(-1))</f>
        <v>-1</v>
      </c>
      <c r="Q5" s="390" t="str">
        <f t="shared" ref="Q5:Q34" si="2">IF(P5&lt;0,"Quelles fragilités ? =&gt;","")</f>
        <v>Quelles fragilités ? =&gt;</v>
      </c>
      <c r="R5" s="390" t="str">
        <f>Entrée_des_observations!A5</f>
        <v>Elève-1</v>
      </c>
      <c r="S5" s="391" t="str">
        <f>IF(OR(Entrée_des_observations!S5="x",Entrée_des_observations!T5&lt;&gt;"",Entrée_des_observations!U5="x"),"X","")</f>
        <v/>
      </c>
      <c r="T5" s="392" t="str">
        <f>IF(Entrée_des_observations!V5="x","X","")</f>
        <v/>
      </c>
      <c r="U5" s="392" t="str">
        <f>IF(Entrée_des_observations!W5="x","X","")</f>
        <v/>
      </c>
      <c r="V5" s="392" t="str">
        <f>IF(OR(Entrée_des_observations!X5="x",Entrée_des_observations!Y5="x"),"X","")</f>
        <v/>
      </c>
      <c r="W5" s="392" t="str">
        <f>IF(OR(Entrée_des_observations!Z5="x",Entrée_des_observations!AA5="x",Entrée_des_observations!AB5="x",Entrée_des_observations!AC5="x"),"X","")</f>
        <v/>
      </c>
      <c r="X5" s="392" t="str">
        <f>IF(OR(Entrée_des_observations!AD5="x",Entrée_des_observations!AE5="x"),"X","")</f>
        <v/>
      </c>
      <c r="Y5" s="392" t="str">
        <f>IF(Entrée_des_observations!AF5="x","X","")</f>
        <v/>
      </c>
      <c r="Z5" s="393" t="str">
        <f>IF(OR(Entrée_des_observations!AG5="x",Entrée_des_observations!AH5="x",Entrée_des_observations!AI5="x",Entrée_des_observations!AJ5="x"),"X","")</f>
        <v/>
      </c>
      <c r="AA5" s="15">
        <f>Entrée_des_observations!T5</f>
        <v>0</v>
      </c>
    </row>
    <row r="6" spans="1:27" ht="21" customHeight="1">
      <c r="A6" s="383" t="s">
        <v>70</v>
      </c>
      <c r="B6" s="384"/>
      <c r="C6" s="384"/>
      <c r="D6" s="384"/>
      <c r="E6" s="384"/>
      <c r="F6" s="384"/>
      <c r="G6" s="384">
        <v>1</v>
      </c>
      <c r="H6" s="385">
        <f t="shared" si="0"/>
        <v>1</v>
      </c>
      <c r="I6" s="386"/>
      <c r="J6" s="386"/>
      <c r="K6" s="387"/>
      <c r="L6" s="388"/>
      <c r="M6" s="388" t="s">
        <v>149</v>
      </c>
      <c r="N6" s="388"/>
      <c r="O6" s="388"/>
      <c r="P6" s="389">
        <f t="shared" si="1"/>
        <v>1</v>
      </c>
      <c r="Q6" s="390" t="str">
        <f t="shared" si="2"/>
        <v/>
      </c>
      <c r="R6" s="390" t="str">
        <f>Entrée_des_observations!A6</f>
        <v>Elève-2</v>
      </c>
      <c r="S6" s="391" t="str">
        <f>IF(OR(Entrée_des_observations!S6="x",Entrée_des_observations!T6&lt;&gt;"",Entrée_des_observations!U6="x"),"X","")</f>
        <v/>
      </c>
      <c r="T6" s="392" t="str">
        <f>IF(Entrée_des_observations!V6="x","X","")</f>
        <v/>
      </c>
      <c r="U6" s="392" t="str">
        <f>IF(Entrée_des_observations!W6="x","X","")</f>
        <v/>
      </c>
      <c r="V6" s="392" t="str">
        <f>IF(OR(Entrée_des_observations!X6="x",Entrée_des_observations!Y6="x"),"X","")</f>
        <v/>
      </c>
      <c r="W6" s="392" t="str">
        <f>IF(OR(Entrée_des_observations!Z6="x",Entrée_des_observations!AA6="x",Entrée_des_observations!AB6="x",Entrée_des_observations!AC6="x"),"X","")</f>
        <v/>
      </c>
      <c r="X6" s="392" t="str">
        <f>IF(OR(Entrée_des_observations!AD6="x",Entrée_des_observations!AE6="x"),"X","")</f>
        <v/>
      </c>
      <c r="Y6" s="392" t="str">
        <f>IF(Entrée_des_observations!AF6="x","X","")</f>
        <v/>
      </c>
      <c r="Z6" s="393" t="str">
        <f>IF(OR(Entrée_des_observations!AG6="x",Entrée_des_observations!AH6="x",Entrée_des_observations!AI6="x",Entrée_des_observations!AJ6="x"),"X","")</f>
        <v/>
      </c>
      <c r="AA6" s="15">
        <f>Entrée_des_observations!T6</f>
        <v>0</v>
      </c>
    </row>
    <row r="7" spans="1:27" ht="21" customHeight="1">
      <c r="A7" s="383" t="s">
        <v>71</v>
      </c>
      <c r="B7" s="384"/>
      <c r="C7" s="384"/>
      <c r="D7" s="384"/>
      <c r="E7" s="384"/>
      <c r="F7" s="384"/>
      <c r="G7" s="384">
        <v>1</v>
      </c>
      <c r="H7" s="385">
        <f t="shared" si="0"/>
        <v>1</v>
      </c>
      <c r="I7" s="386"/>
      <c r="J7" s="386"/>
      <c r="K7" s="387"/>
      <c r="L7" s="388"/>
      <c r="M7" s="388"/>
      <c r="N7" s="388"/>
      <c r="O7" s="388" t="s">
        <v>149</v>
      </c>
      <c r="P7" s="389">
        <f t="shared" si="1"/>
        <v>-1</v>
      </c>
      <c r="Q7" s="390" t="str">
        <f t="shared" si="2"/>
        <v>Quelles fragilités ? =&gt;</v>
      </c>
      <c r="R7" s="390" t="str">
        <f>Entrée_des_observations!A7</f>
        <v>Elève-3</v>
      </c>
      <c r="S7" s="391" t="str">
        <f>IF(OR(Entrée_des_observations!S7="x",Entrée_des_observations!T7&lt;&gt;"",Entrée_des_observations!U7="x"),"X","")</f>
        <v/>
      </c>
      <c r="T7" s="392" t="str">
        <f>IF(Entrée_des_observations!V7="x","X","")</f>
        <v/>
      </c>
      <c r="U7" s="392" t="str">
        <f>IF(Entrée_des_observations!W7="x","X","")</f>
        <v/>
      </c>
      <c r="V7" s="392" t="str">
        <f>IF(OR(Entrée_des_observations!X7="x",Entrée_des_observations!Y7="x"),"X","")</f>
        <v/>
      </c>
      <c r="W7" s="392" t="str">
        <f>IF(OR(Entrée_des_observations!Z7="x",Entrée_des_observations!AA7="x",Entrée_des_observations!AB7="x",Entrée_des_observations!AC7="x"),"X","")</f>
        <v/>
      </c>
      <c r="X7" s="392" t="str">
        <f>IF(OR(Entrée_des_observations!AD7="x",Entrée_des_observations!AE7="x"),"X","")</f>
        <v/>
      </c>
      <c r="Y7" s="392" t="str">
        <f>IF(Entrée_des_observations!AF7="x","X","")</f>
        <v/>
      </c>
      <c r="Z7" s="393" t="str">
        <f>IF(OR(Entrée_des_observations!AG7="x",Entrée_des_observations!AH7="x",Entrée_des_observations!AI7="x",Entrée_des_observations!AJ7="x"),"X","")</f>
        <v/>
      </c>
      <c r="AA7" s="15">
        <f>Entrée_des_observations!T7</f>
        <v>0</v>
      </c>
    </row>
    <row r="8" spans="1:27" ht="21" customHeight="1">
      <c r="A8" s="383" t="s">
        <v>72</v>
      </c>
      <c r="B8" s="384"/>
      <c r="C8" s="384"/>
      <c r="D8" s="384"/>
      <c r="E8" s="384"/>
      <c r="F8" s="384"/>
      <c r="G8" s="384">
        <v>1</v>
      </c>
      <c r="H8" s="385">
        <f t="shared" si="0"/>
        <v>1</v>
      </c>
      <c r="I8" s="386"/>
      <c r="J8" s="386"/>
      <c r="K8" s="387"/>
      <c r="L8" s="388"/>
      <c r="M8" s="388"/>
      <c r="N8" s="388"/>
      <c r="O8" s="388" t="s">
        <v>149</v>
      </c>
      <c r="P8" s="389">
        <f t="shared" si="1"/>
        <v>-1</v>
      </c>
      <c r="Q8" s="390" t="str">
        <f t="shared" si="2"/>
        <v>Quelles fragilités ? =&gt;</v>
      </c>
      <c r="R8" s="390" t="str">
        <f>Entrée_des_observations!A8</f>
        <v>Elève-4</v>
      </c>
      <c r="S8" s="391" t="str">
        <f>IF(OR(Entrée_des_observations!S8="x",Entrée_des_observations!T8&lt;&gt;"",Entrée_des_observations!U8="x"),"X","")</f>
        <v/>
      </c>
      <c r="T8" s="392" t="str">
        <f>IF(Entrée_des_observations!V8="x","X","")</f>
        <v/>
      </c>
      <c r="U8" s="392" t="str">
        <f>IF(Entrée_des_observations!W8="x","X","")</f>
        <v/>
      </c>
      <c r="V8" s="392" t="str">
        <f>IF(OR(Entrée_des_observations!X8="x",Entrée_des_observations!Y8="x"),"X","")</f>
        <v/>
      </c>
      <c r="W8" s="392" t="str">
        <f>IF(OR(Entrée_des_observations!Z8="x",Entrée_des_observations!AA8="x",Entrée_des_observations!AB8="x",Entrée_des_observations!AC8="x"),"X","")</f>
        <v/>
      </c>
      <c r="X8" s="392" t="str">
        <f>IF(OR(Entrée_des_observations!AD8="x",Entrée_des_observations!AE8="x"),"X","")</f>
        <v/>
      </c>
      <c r="Y8" s="392" t="str">
        <f>IF(Entrée_des_observations!AF8="x","X","")</f>
        <v/>
      </c>
      <c r="Z8" s="393" t="str">
        <f>IF(OR(Entrée_des_observations!AG8="x",Entrée_des_observations!AH8="x",Entrée_des_observations!AI8="x",Entrée_des_observations!AJ8="x"),"X","")</f>
        <v/>
      </c>
      <c r="AA8" s="15">
        <f>Entrée_des_observations!T8</f>
        <v>0</v>
      </c>
    </row>
    <row r="9" spans="1:27" ht="21" customHeight="1">
      <c r="A9" s="383" t="s">
        <v>73</v>
      </c>
      <c r="B9" s="384"/>
      <c r="C9" s="384"/>
      <c r="D9" s="384"/>
      <c r="E9" s="384"/>
      <c r="F9" s="384"/>
      <c r="G9" s="384"/>
      <c r="H9" s="385">
        <f t="shared" si="0"/>
        <v>0</v>
      </c>
      <c r="I9" s="386"/>
      <c r="J9" s="386"/>
      <c r="K9" s="387"/>
      <c r="L9" s="388"/>
      <c r="M9" s="388"/>
      <c r="N9" s="388" t="s">
        <v>149</v>
      </c>
      <c r="O9" s="388" t="s">
        <v>149</v>
      </c>
      <c r="P9" s="389">
        <f t="shared" si="1"/>
        <v>-2</v>
      </c>
      <c r="Q9" s="390" t="str">
        <f t="shared" si="2"/>
        <v>Quelles fragilités ? =&gt;</v>
      </c>
      <c r="R9" s="390" t="str">
        <f>Entrée_des_observations!A9</f>
        <v>Elève-5</v>
      </c>
      <c r="S9" s="391" t="str">
        <f>IF(OR(Entrée_des_observations!S9="x",Entrée_des_observations!T9&lt;&gt;"",Entrée_des_observations!U9="x"),"X","")</f>
        <v/>
      </c>
      <c r="T9" s="392" t="str">
        <f>IF(Entrée_des_observations!V9="x","X","")</f>
        <v/>
      </c>
      <c r="U9" s="392" t="str">
        <f>IF(Entrée_des_observations!W9="x","X","")</f>
        <v/>
      </c>
      <c r="V9" s="392" t="str">
        <f>IF(OR(Entrée_des_observations!X9="x",Entrée_des_observations!Y9="x"),"X","")</f>
        <v/>
      </c>
      <c r="W9" s="392" t="str">
        <f>IF(OR(Entrée_des_observations!Z9="x",Entrée_des_observations!AA9="x",Entrée_des_observations!AB9="x",Entrée_des_observations!AC9="x"),"X","")</f>
        <v/>
      </c>
      <c r="X9" s="392" t="str">
        <f>IF(OR(Entrée_des_observations!AD9="x",Entrée_des_observations!AE9="x"),"X","")</f>
        <v/>
      </c>
      <c r="Y9" s="392" t="str">
        <f>IF(Entrée_des_observations!AF9="x","X","")</f>
        <v/>
      </c>
      <c r="Z9" s="393" t="str">
        <f>IF(OR(Entrée_des_observations!AG9="x",Entrée_des_observations!AH9="x",Entrée_des_observations!AI9="x",Entrée_des_observations!AJ9="x"),"X","")</f>
        <v/>
      </c>
      <c r="AA9" s="15">
        <f>Entrée_des_observations!T9</f>
        <v>0</v>
      </c>
    </row>
    <row r="10" spans="1:27" ht="21" customHeight="1">
      <c r="A10" s="383" t="s">
        <v>74</v>
      </c>
      <c r="B10" s="384"/>
      <c r="C10" s="384"/>
      <c r="D10" s="384"/>
      <c r="E10" s="384"/>
      <c r="F10" s="384"/>
      <c r="G10" s="384"/>
      <c r="H10" s="385">
        <f t="shared" si="0"/>
        <v>0</v>
      </c>
      <c r="I10" s="386"/>
      <c r="J10" s="386"/>
      <c r="K10" s="387"/>
      <c r="L10" s="388"/>
      <c r="M10" s="388" t="s">
        <v>149</v>
      </c>
      <c r="N10" s="388"/>
      <c r="O10" s="388"/>
      <c r="P10" s="389">
        <f t="shared" si="1"/>
        <v>1</v>
      </c>
      <c r="Q10" s="390" t="str">
        <f t="shared" si="2"/>
        <v/>
      </c>
      <c r="R10" s="390" t="str">
        <f>Entrée_des_observations!A10</f>
        <v>Elève-6</v>
      </c>
      <c r="S10" s="391" t="str">
        <f>IF(OR(Entrée_des_observations!S10="x",Entrée_des_observations!T10&lt;&gt;"",Entrée_des_observations!U10="x"),"X","")</f>
        <v/>
      </c>
      <c r="T10" s="392" t="str">
        <f>IF(Entrée_des_observations!V10="x","X","")</f>
        <v/>
      </c>
      <c r="U10" s="392" t="str">
        <f>IF(Entrée_des_observations!W10="x","X","")</f>
        <v/>
      </c>
      <c r="V10" s="392" t="str">
        <f>IF(OR(Entrée_des_observations!X10="x",Entrée_des_observations!Y10="x"),"X","")</f>
        <v/>
      </c>
      <c r="W10" s="392" t="str">
        <f>IF(OR(Entrée_des_observations!Z10="x",Entrée_des_observations!AA10="x",Entrée_des_observations!AB10="x",Entrée_des_observations!AC10="x"),"X","")</f>
        <v/>
      </c>
      <c r="X10" s="392" t="str">
        <f>IF(OR(Entrée_des_observations!AD10="x",Entrée_des_observations!AE10="x"),"X","")</f>
        <v/>
      </c>
      <c r="Y10" s="392" t="str">
        <f>IF(Entrée_des_observations!AF10="x","X","")</f>
        <v/>
      </c>
      <c r="Z10" s="393" t="str">
        <f>IF(OR(Entrée_des_observations!AG10="x",Entrée_des_observations!AH10="x",Entrée_des_observations!AI10="x",Entrée_des_observations!AJ10="x"),"X","")</f>
        <v/>
      </c>
      <c r="AA10" s="15">
        <f>Entrée_des_observations!T10</f>
        <v>0</v>
      </c>
    </row>
    <row r="11" spans="1:27" ht="21" customHeight="1">
      <c r="A11" s="383" t="s">
        <v>75</v>
      </c>
      <c r="B11" s="384"/>
      <c r="C11" s="384"/>
      <c r="D11" s="384"/>
      <c r="E11" s="384"/>
      <c r="F11" s="384"/>
      <c r="G11" s="384"/>
      <c r="H11" s="385">
        <f t="shared" si="0"/>
        <v>0</v>
      </c>
      <c r="I11" s="386"/>
      <c r="J11" s="386"/>
      <c r="K11" s="387"/>
      <c r="L11" s="388"/>
      <c r="M11" s="388"/>
      <c r="N11" s="388"/>
      <c r="O11" s="388"/>
      <c r="P11" s="389">
        <f t="shared" si="1"/>
        <v>0</v>
      </c>
      <c r="Q11" s="390" t="str">
        <f t="shared" si="2"/>
        <v/>
      </c>
      <c r="R11" s="390" t="str">
        <f>Entrée_des_observations!A11</f>
        <v>Elève-7</v>
      </c>
      <c r="S11" s="391" t="str">
        <f>IF(OR(Entrée_des_observations!S11="x",Entrée_des_observations!T11&lt;&gt;"",Entrée_des_observations!U11="x"),"X","")</f>
        <v/>
      </c>
      <c r="T11" s="392" t="str">
        <f>IF(Entrée_des_observations!V11="x","X","")</f>
        <v/>
      </c>
      <c r="U11" s="392" t="str">
        <f>IF(Entrée_des_observations!W11="x","X","")</f>
        <v/>
      </c>
      <c r="V11" s="392" t="str">
        <f>IF(OR(Entrée_des_observations!X11="x",Entrée_des_observations!Y11="x"),"X","")</f>
        <v/>
      </c>
      <c r="W11" s="392" t="str">
        <f>IF(OR(Entrée_des_observations!Z11="x",Entrée_des_observations!AA11="x",Entrée_des_observations!AB11="x",Entrée_des_observations!AC11="x"),"X","")</f>
        <v/>
      </c>
      <c r="X11" s="392" t="str">
        <f>IF(OR(Entrée_des_observations!AD11="x",Entrée_des_observations!AE11="x"),"X","")</f>
        <v/>
      </c>
      <c r="Y11" s="392" t="str">
        <f>IF(Entrée_des_observations!AF11="x","X","")</f>
        <v/>
      </c>
      <c r="Z11" s="393" t="str">
        <f>IF(OR(Entrée_des_observations!AG11="x",Entrée_des_observations!AH11="x",Entrée_des_observations!AI11="x",Entrée_des_observations!AJ11="x"),"X","")</f>
        <v/>
      </c>
      <c r="AA11" s="15">
        <f>Entrée_des_observations!T11</f>
        <v>0</v>
      </c>
    </row>
    <row r="12" spans="1:27" ht="21" customHeight="1">
      <c r="A12" s="383" t="s">
        <v>76</v>
      </c>
      <c r="B12" s="384"/>
      <c r="C12" s="384"/>
      <c r="D12" s="384"/>
      <c r="E12" s="384"/>
      <c r="F12" s="384"/>
      <c r="G12" s="384"/>
      <c r="H12" s="385">
        <f t="shared" si="0"/>
        <v>0</v>
      </c>
      <c r="I12" s="386"/>
      <c r="J12" s="386"/>
      <c r="K12" s="387"/>
      <c r="L12" s="388"/>
      <c r="M12" s="388"/>
      <c r="N12" s="388"/>
      <c r="O12" s="388"/>
      <c r="P12" s="389">
        <f t="shared" si="1"/>
        <v>0</v>
      </c>
      <c r="Q12" s="390" t="str">
        <f t="shared" si="2"/>
        <v/>
      </c>
      <c r="R12" s="390" t="str">
        <f>Entrée_des_observations!A12</f>
        <v>Elève-8</v>
      </c>
      <c r="S12" s="391" t="str">
        <f>IF(OR(Entrée_des_observations!S12="x",Entrée_des_observations!T12&lt;&gt;"",Entrée_des_observations!U12="x"),"X","")</f>
        <v/>
      </c>
      <c r="T12" s="392" t="str">
        <f>IF(Entrée_des_observations!V12="x","X","")</f>
        <v/>
      </c>
      <c r="U12" s="392" t="str">
        <f>IF(Entrée_des_observations!W12="x","X","")</f>
        <v/>
      </c>
      <c r="V12" s="392" t="str">
        <f>IF(OR(Entrée_des_observations!X12="x",Entrée_des_observations!Y12="x"),"X","")</f>
        <v/>
      </c>
      <c r="W12" s="392" t="str">
        <f>IF(OR(Entrée_des_observations!Z12="x",Entrée_des_observations!AA12="x",Entrée_des_observations!AB12="x",Entrée_des_observations!AC12="x"),"X","")</f>
        <v/>
      </c>
      <c r="X12" s="392" t="str">
        <f>IF(OR(Entrée_des_observations!AD12="x",Entrée_des_observations!AE12="x"),"X","")</f>
        <v/>
      </c>
      <c r="Y12" s="392" t="str">
        <f>IF(Entrée_des_observations!AF12="x","X","")</f>
        <v/>
      </c>
      <c r="Z12" s="393" t="str">
        <f>IF(OR(Entrée_des_observations!AG12="x",Entrée_des_observations!AH12="x",Entrée_des_observations!AI12="x",Entrée_des_observations!AJ12="x"),"X","")</f>
        <v/>
      </c>
      <c r="AA12" s="15">
        <f>Entrée_des_observations!T12</f>
        <v>0</v>
      </c>
    </row>
    <row r="13" spans="1:27" ht="21" customHeight="1">
      <c r="A13" s="383" t="s">
        <v>77</v>
      </c>
      <c r="B13" s="384"/>
      <c r="C13" s="384"/>
      <c r="D13" s="384"/>
      <c r="E13" s="384"/>
      <c r="F13" s="384"/>
      <c r="G13" s="384"/>
      <c r="H13" s="385">
        <f t="shared" si="0"/>
        <v>0</v>
      </c>
      <c r="I13" s="386"/>
      <c r="J13" s="386"/>
      <c r="K13" s="387"/>
      <c r="L13" s="388"/>
      <c r="M13" s="388"/>
      <c r="N13" s="388"/>
      <c r="O13" s="388"/>
      <c r="P13" s="389">
        <f t="shared" si="1"/>
        <v>0</v>
      </c>
      <c r="Q13" s="390" t="str">
        <f t="shared" si="2"/>
        <v/>
      </c>
      <c r="R13" s="390" t="str">
        <f>Entrée_des_observations!A13</f>
        <v>Elève-9</v>
      </c>
      <c r="S13" s="391" t="str">
        <f>IF(OR(Entrée_des_observations!S13="x",Entrée_des_observations!T13&lt;&gt;"",Entrée_des_observations!U13="x"),"X","")</f>
        <v/>
      </c>
      <c r="T13" s="392" t="str">
        <f>IF(Entrée_des_observations!V13="x","X","")</f>
        <v/>
      </c>
      <c r="U13" s="392" t="str">
        <f>IF(Entrée_des_observations!W13="x","X","")</f>
        <v/>
      </c>
      <c r="V13" s="392" t="str">
        <f>IF(OR(Entrée_des_observations!X13="x",Entrée_des_observations!Y13="x"),"X","")</f>
        <v/>
      </c>
      <c r="W13" s="392" t="str">
        <f>IF(OR(Entrée_des_observations!Z13="x",Entrée_des_observations!AA13="x",Entrée_des_observations!AB13="x",Entrée_des_observations!AC13="x"),"X","")</f>
        <v/>
      </c>
      <c r="X13" s="392" t="str">
        <f>IF(OR(Entrée_des_observations!AD13="x",Entrée_des_observations!AE13="x"),"X","")</f>
        <v/>
      </c>
      <c r="Y13" s="392" t="str">
        <f>IF(Entrée_des_observations!AF13="x","X","")</f>
        <v/>
      </c>
      <c r="Z13" s="393" t="str">
        <f>IF(OR(Entrée_des_observations!AG13="x",Entrée_des_observations!AH13="x",Entrée_des_observations!AI13="x",Entrée_des_observations!AJ13="x"),"X","")</f>
        <v/>
      </c>
      <c r="AA13" s="15">
        <f>Entrée_des_observations!T13</f>
        <v>0</v>
      </c>
    </row>
    <row r="14" spans="1:27" ht="21" customHeight="1">
      <c r="A14" s="383" t="s">
        <v>78</v>
      </c>
      <c r="B14" s="384"/>
      <c r="C14" s="384"/>
      <c r="D14" s="384"/>
      <c r="E14" s="384"/>
      <c r="F14" s="384"/>
      <c r="G14" s="384"/>
      <c r="H14" s="385">
        <f t="shared" si="0"/>
        <v>0</v>
      </c>
      <c r="I14" s="386"/>
      <c r="J14" s="386"/>
      <c r="K14" s="387"/>
      <c r="L14" s="388"/>
      <c r="M14" s="388"/>
      <c r="N14" s="388"/>
      <c r="O14" s="388"/>
      <c r="P14" s="389">
        <f t="shared" si="1"/>
        <v>0</v>
      </c>
      <c r="Q14" s="390" t="str">
        <f t="shared" si="2"/>
        <v/>
      </c>
      <c r="R14" s="390" t="str">
        <f>Entrée_des_observations!A14</f>
        <v>Elève-10</v>
      </c>
      <c r="S14" s="391" t="str">
        <f>IF(OR(Entrée_des_observations!S14="x",Entrée_des_observations!T14&lt;&gt;"",Entrée_des_observations!U14="x"),"X","")</f>
        <v/>
      </c>
      <c r="T14" s="392" t="str">
        <f>IF(Entrée_des_observations!V14="x","X","")</f>
        <v/>
      </c>
      <c r="U14" s="392" t="str">
        <f>IF(Entrée_des_observations!W14="x","X","")</f>
        <v/>
      </c>
      <c r="V14" s="392" t="str">
        <f>IF(OR(Entrée_des_observations!X14="x",Entrée_des_observations!Y14="x"),"X","")</f>
        <v/>
      </c>
      <c r="W14" s="392" t="str">
        <f>IF(OR(Entrée_des_observations!Z14="x",Entrée_des_observations!AA14="x",Entrée_des_observations!AB14="x",Entrée_des_observations!AC14="x"),"X","")</f>
        <v/>
      </c>
      <c r="X14" s="392" t="str">
        <f>IF(OR(Entrée_des_observations!AD14="x",Entrée_des_observations!AE14="x"),"X","")</f>
        <v/>
      </c>
      <c r="Y14" s="392" t="str">
        <f>IF(Entrée_des_observations!AF14="x","X","")</f>
        <v/>
      </c>
      <c r="Z14" s="393" t="str">
        <f>IF(OR(Entrée_des_observations!AG14="x",Entrée_des_observations!AH14="x",Entrée_des_observations!AI14="x",Entrée_des_observations!AJ14="x"),"X","")</f>
        <v/>
      </c>
      <c r="AA14" s="15">
        <f>Entrée_des_observations!T14</f>
        <v>0</v>
      </c>
    </row>
    <row r="15" spans="1:27" ht="21" customHeight="1">
      <c r="A15" s="383" t="s">
        <v>79</v>
      </c>
      <c r="B15" s="384"/>
      <c r="C15" s="384"/>
      <c r="D15" s="384"/>
      <c r="E15" s="384"/>
      <c r="F15" s="384"/>
      <c r="G15" s="384"/>
      <c r="H15" s="385">
        <f t="shared" si="0"/>
        <v>0</v>
      </c>
      <c r="I15" s="386"/>
      <c r="J15" s="386"/>
      <c r="K15" s="387"/>
      <c r="L15" s="388"/>
      <c r="M15" s="388"/>
      <c r="N15" s="388"/>
      <c r="O15" s="388"/>
      <c r="P15" s="389">
        <f t="shared" si="1"/>
        <v>0</v>
      </c>
      <c r="Q15" s="390" t="str">
        <f t="shared" si="2"/>
        <v/>
      </c>
      <c r="R15" s="390" t="str">
        <f>Entrée_des_observations!A15</f>
        <v>Elève-11</v>
      </c>
      <c r="S15" s="391" t="str">
        <f>IF(OR(Entrée_des_observations!S15="x",Entrée_des_observations!T15&lt;&gt;"",Entrée_des_observations!U15="x"),"X","")</f>
        <v/>
      </c>
      <c r="T15" s="392" t="str">
        <f>IF(Entrée_des_observations!V15="x","X","")</f>
        <v/>
      </c>
      <c r="U15" s="392" t="str">
        <f>IF(Entrée_des_observations!W15="x","X","")</f>
        <v/>
      </c>
      <c r="V15" s="392" t="str">
        <f>IF(OR(Entrée_des_observations!X15="x",Entrée_des_observations!Y15="x"),"X","")</f>
        <v/>
      </c>
      <c r="W15" s="392" t="str">
        <f>IF(OR(Entrée_des_observations!Z15="x",Entrée_des_observations!AA15="x",Entrée_des_observations!AB15="x",Entrée_des_observations!AC15="x"),"X","")</f>
        <v/>
      </c>
      <c r="X15" s="392" t="str">
        <f>IF(OR(Entrée_des_observations!AD15="x",Entrée_des_observations!AE15="x"),"X","")</f>
        <v/>
      </c>
      <c r="Y15" s="392" t="str">
        <f>IF(Entrée_des_observations!AF15="x","X","")</f>
        <v/>
      </c>
      <c r="Z15" s="393" t="str">
        <f>IF(OR(Entrée_des_observations!AG15="x",Entrée_des_observations!AH15="x",Entrée_des_observations!AI15="x",Entrée_des_observations!AJ15="x"),"X","")</f>
        <v/>
      </c>
      <c r="AA15" s="15">
        <f>Entrée_des_observations!T15</f>
        <v>0</v>
      </c>
    </row>
    <row r="16" spans="1:27" ht="21" customHeight="1">
      <c r="A16" s="383" t="s">
        <v>80</v>
      </c>
      <c r="B16" s="384"/>
      <c r="C16" s="384"/>
      <c r="D16" s="384"/>
      <c r="E16" s="384"/>
      <c r="F16" s="384"/>
      <c r="G16" s="384"/>
      <c r="H16" s="385">
        <f t="shared" si="0"/>
        <v>0</v>
      </c>
      <c r="I16" s="386"/>
      <c r="J16" s="386"/>
      <c r="K16" s="387"/>
      <c r="L16" s="388"/>
      <c r="M16" s="388"/>
      <c r="N16" s="388"/>
      <c r="O16" s="388"/>
      <c r="P16" s="389">
        <f t="shared" si="1"/>
        <v>0</v>
      </c>
      <c r="Q16" s="390" t="str">
        <f t="shared" si="2"/>
        <v/>
      </c>
      <c r="R16" s="390" t="str">
        <f>Entrée_des_observations!A16</f>
        <v>Elève-12</v>
      </c>
      <c r="S16" s="391" t="str">
        <f>IF(OR(Entrée_des_observations!S16="x",Entrée_des_observations!T16&lt;&gt;"",Entrée_des_observations!U16="x"),"X","")</f>
        <v/>
      </c>
      <c r="T16" s="392" t="str">
        <f>IF(Entrée_des_observations!V16="x","X","")</f>
        <v/>
      </c>
      <c r="U16" s="392" t="str">
        <f>IF(Entrée_des_observations!W16="x","X","")</f>
        <v/>
      </c>
      <c r="V16" s="392" t="str">
        <f>IF(OR(Entrée_des_observations!X16="x",Entrée_des_observations!Y16="x"),"X","")</f>
        <v/>
      </c>
      <c r="W16" s="392" t="str">
        <f>IF(OR(Entrée_des_observations!Z16="x",Entrée_des_observations!AA16="x",Entrée_des_observations!AB16="x",Entrée_des_observations!AC16="x"),"X","")</f>
        <v/>
      </c>
      <c r="X16" s="392" t="str">
        <f>IF(OR(Entrée_des_observations!AD16="x",Entrée_des_observations!AE16="x"),"X","")</f>
        <v/>
      </c>
      <c r="Y16" s="392" t="str">
        <f>IF(Entrée_des_observations!AF16="x","X","")</f>
        <v/>
      </c>
      <c r="Z16" s="393" t="str">
        <f>IF(OR(Entrée_des_observations!AG16="x",Entrée_des_observations!AH16="x",Entrée_des_observations!AI16="x",Entrée_des_observations!AJ16="x"),"X","")</f>
        <v/>
      </c>
      <c r="AA16" s="15">
        <f>Entrée_des_observations!T16</f>
        <v>0</v>
      </c>
    </row>
    <row r="17" spans="1:27" ht="21" customHeight="1">
      <c r="A17" s="383" t="s">
        <v>81</v>
      </c>
      <c r="B17" s="384"/>
      <c r="C17" s="384"/>
      <c r="D17" s="384"/>
      <c r="E17" s="384"/>
      <c r="F17" s="384"/>
      <c r="G17" s="384"/>
      <c r="H17" s="385">
        <f t="shared" si="0"/>
        <v>0</v>
      </c>
      <c r="I17" s="386"/>
      <c r="J17" s="386"/>
      <c r="K17" s="387"/>
      <c r="L17" s="388"/>
      <c r="M17" s="388"/>
      <c r="N17" s="388"/>
      <c r="O17" s="388"/>
      <c r="P17" s="389">
        <f t="shared" si="1"/>
        <v>0</v>
      </c>
      <c r="Q17" s="390" t="str">
        <f t="shared" si="2"/>
        <v/>
      </c>
      <c r="R17" s="390" t="str">
        <f>Entrée_des_observations!A17</f>
        <v>Elève-13</v>
      </c>
      <c r="S17" s="391" t="str">
        <f>IF(OR(Entrée_des_observations!S17="x",Entrée_des_observations!T17&lt;&gt;"",Entrée_des_observations!U17="x"),"X","")</f>
        <v/>
      </c>
      <c r="T17" s="392" t="str">
        <f>IF(Entrée_des_observations!V17="x","X","")</f>
        <v/>
      </c>
      <c r="U17" s="392" t="str">
        <f>IF(Entrée_des_observations!W17="x","X","")</f>
        <v/>
      </c>
      <c r="V17" s="392" t="str">
        <f>IF(OR(Entrée_des_observations!X17="x",Entrée_des_observations!Y17="x"),"X","")</f>
        <v/>
      </c>
      <c r="W17" s="392" t="str">
        <f>IF(OR(Entrée_des_observations!Z17="x",Entrée_des_observations!AA17="x",Entrée_des_observations!AB17="x",Entrée_des_observations!AC17="x"),"X","")</f>
        <v/>
      </c>
      <c r="X17" s="392" t="str">
        <f>IF(OR(Entrée_des_observations!AD17="x",Entrée_des_observations!AE17="x"),"X","")</f>
        <v/>
      </c>
      <c r="Y17" s="392" t="str">
        <f>IF(Entrée_des_observations!AF17="x","X","")</f>
        <v/>
      </c>
      <c r="Z17" s="393" t="str">
        <f>IF(OR(Entrée_des_observations!AG17="x",Entrée_des_observations!AH17="x",Entrée_des_observations!AI17="x",Entrée_des_observations!AJ17="x"),"X","")</f>
        <v/>
      </c>
      <c r="AA17" s="15">
        <f>Entrée_des_observations!T17</f>
        <v>0</v>
      </c>
    </row>
    <row r="18" spans="1:27" ht="21" customHeight="1">
      <c r="A18" s="383" t="s">
        <v>82</v>
      </c>
      <c r="B18" s="384"/>
      <c r="C18" s="384"/>
      <c r="D18" s="384"/>
      <c r="E18" s="384"/>
      <c r="F18" s="384"/>
      <c r="G18" s="384"/>
      <c r="H18" s="385">
        <f t="shared" si="0"/>
        <v>0</v>
      </c>
      <c r="I18" s="386"/>
      <c r="J18" s="386"/>
      <c r="K18" s="387"/>
      <c r="L18" s="388"/>
      <c r="M18" s="388"/>
      <c r="N18" s="388"/>
      <c r="O18" s="388"/>
      <c r="P18" s="389">
        <f t="shared" si="1"/>
        <v>0</v>
      </c>
      <c r="Q18" s="390" t="str">
        <f t="shared" si="2"/>
        <v/>
      </c>
      <c r="R18" s="390" t="str">
        <f>Entrée_des_observations!A18</f>
        <v>Elève-14</v>
      </c>
      <c r="S18" s="391" t="str">
        <f>IF(OR(Entrée_des_observations!S18="x",Entrée_des_observations!T18&lt;&gt;"",Entrée_des_observations!U18="x"),"X","")</f>
        <v/>
      </c>
      <c r="T18" s="392" t="str">
        <f>IF(Entrée_des_observations!V18="x","X","")</f>
        <v/>
      </c>
      <c r="U18" s="392" t="str">
        <f>IF(Entrée_des_observations!W18="x","X","")</f>
        <v/>
      </c>
      <c r="V18" s="392" t="str">
        <f>IF(OR(Entrée_des_observations!X18="x",Entrée_des_observations!Y18="x"),"X","")</f>
        <v/>
      </c>
      <c r="W18" s="392" t="str">
        <f>IF(OR(Entrée_des_observations!Z18="x",Entrée_des_observations!AA18="x",Entrée_des_observations!AB18="x",Entrée_des_observations!AC18="x"),"X","")</f>
        <v/>
      </c>
      <c r="X18" s="392" t="str">
        <f>IF(OR(Entrée_des_observations!AD18="x",Entrée_des_observations!AE18="x"),"X","")</f>
        <v/>
      </c>
      <c r="Y18" s="392" t="str">
        <f>IF(Entrée_des_observations!AF18="x","X","")</f>
        <v/>
      </c>
      <c r="Z18" s="393" t="str">
        <f>IF(OR(Entrée_des_observations!AG18="x",Entrée_des_observations!AH18="x",Entrée_des_observations!AI18="x",Entrée_des_observations!AJ18="x"),"X","")</f>
        <v/>
      </c>
      <c r="AA18" s="15">
        <f>Entrée_des_observations!T18</f>
        <v>0</v>
      </c>
    </row>
    <row r="19" spans="1:27" ht="21" customHeight="1">
      <c r="A19" s="383" t="s">
        <v>83</v>
      </c>
      <c r="B19" s="384"/>
      <c r="C19" s="384"/>
      <c r="D19" s="384"/>
      <c r="E19" s="384"/>
      <c r="F19" s="384"/>
      <c r="G19" s="384"/>
      <c r="H19" s="385">
        <f t="shared" si="0"/>
        <v>0</v>
      </c>
      <c r="I19" s="386"/>
      <c r="J19" s="386"/>
      <c r="K19" s="387"/>
      <c r="L19" s="388"/>
      <c r="M19" s="388"/>
      <c r="N19" s="388"/>
      <c r="O19" s="388"/>
      <c r="P19" s="389">
        <f t="shared" si="1"/>
        <v>0</v>
      </c>
      <c r="Q19" s="390" t="str">
        <f t="shared" si="2"/>
        <v/>
      </c>
      <c r="R19" s="390" t="str">
        <f>Entrée_des_observations!A19</f>
        <v>Elève-15</v>
      </c>
      <c r="S19" s="391" t="str">
        <f>IF(OR(Entrée_des_observations!S19="x",Entrée_des_observations!T19&lt;&gt;"",Entrée_des_observations!U19="x"),"X","")</f>
        <v/>
      </c>
      <c r="T19" s="392" t="str">
        <f>IF(Entrée_des_observations!V19="x","X","")</f>
        <v/>
      </c>
      <c r="U19" s="392" t="str">
        <f>IF(Entrée_des_observations!W19="x","X","")</f>
        <v/>
      </c>
      <c r="V19" s="392" t="str">
        <f>IF(OR(Entrée_des_observations!X19="x",Entrée_des_observations!Y19="x"),"X","")</f>
        <v/>
      </c>
      <c r="W19" s="392" t="str">
        <f>IF(OR(Entrée_des_observations!Z19="x",Entrée_des_observations!AA19="x",Entrée_des_observations!AB19="x",Entrée_des_observations!AC19="x"),"X","")</f>
        <v/>
      </c>
      <c r="X19" s="392" t="str">
        <f>IF(OR(Entrée_des_observations!AD19="x",Entrée_des_observations!AE19="x"),"X","")</f>
        <v/>
      </c>
      <c r="Y19" s="392" t="str">
        <f>IF(Entrée_des_observations!AF19="x","X","")</f>
        <v/>
      </c>
      <c r="Z19" s="393" t="str">
        <f>IF(OR(Entrée_des_observations!AG19="x",Entrée_des_observations!AH19="x",Entrée_des_observations!AI19="x",Entrée_des_observations!AJ19="x"),"X","")</f>
        <v/>
      </c>
      <c r="AA19" s="15">
        <f>Entrée_des_observations!T19</f>
        <v>0</v>
      </c>
    </row>
    <row r="20" spans="1:27" ht="21" customHeight="1">
      <c r="A20" s="383" t="s">
        <v>84</v>
      </c>
      <c r="B20" s="384"/>
      <c r="C20" s="384"/>
      <c r="D20" s="384"/>
      <c r="E20" s="384"/>
      <c r="F20" s="384"/>
      <c r="G20" s="384"/>
      <c r="H20" s="385">
        <f t="shared" si="0"/>
        <v>0</v>
      </c>
      <c r="I20" s="386"/>
      <c r="J20" s="386"/>
      <c r="K20" s="387"/>
      <c r="L20" s="388"/>
      <c r="M20" s="388"/>
      <c r="N20" s="388"/>
      <c r="O20" s="388"/>
      <c r="P20" s="389">
        <f t="shared" si="1"/>
        <v>0</v>
      </c>
      <c r="Q20" s="390" t="str">
        <f t="shared" si="2"/>
        <v/>
      </c>
      <c r="R20" s="390" t="str">
        <f>Entrée_des_observations!A20</f>
        <v>Elève-16</v>
      </c>
      <c r="S20" s="391" t="str">
        <f>IF(OR(Entrée_des_observations!S20="x",Entrée_des_observations!T20&lt;&gt;"",Entrée_des_observations!U20="x"),"X","")</f>
        <v/>
      </c>
      <c r="T20" s="392" t="str">
        <f>IF(Entrée_des_observations!V20="x","X","")</f>
        <v/>
      </c>
      <c r="U20" s="392" t="str">
        <f>IF(Entrée_des_observations!W20="x","X","")</f>
        <v/>
      </c>
      <c r="V20" s="392" t="str">
        <f>IF(OR(Entrée_des_observations!X20="x",Entrée_des_observations!Y20="x"),"X","")</f>
        <v/>
      </c>
      <c r="W20" s="392" t="str">
        <f>IF(OR(Entrée_des_observations!Z20="x",Entrée_des_observations!AA20="x",Entrée_des_observations!AB20="x",Entrée_des_observations!AC20="x"),"X","")</f>
        <v/>
      </c>
      <c r="X20" s="392" t="str">
        <f>IF(OR(Entrée_des_observations!AD20="x",Entrée_des_observations!AE20="x"),"X","")</f>
        <v/>
      </c>
      <c r="Y20" s="392" t="str">
        <f>IF(Entrée_des_observations!AF20="x","X","")</f>
        <v/>
      </c>
      <c r="Z20" s="393" t="str">
        <f>IF(OR(Entrée_des_observations!AG20="x",Entrée_des_observations!AH20="x",Entrée_des_observations!AI20="x",Entrée_des_observations!AJ20="x"),"X","")</f>
        <v/>
      </c>
      <c r="AA20" s="15">
        <f>Entrée_des_observations!T20</f>
        <v>0</v>
      </c>
    </row>
    <row r="21" spans="1:27" ht="21" customHeight="1">
      <c r="A21" s="383" t="s">
        <v>85</v>
      </c>
      <c r="B21" s="384"/>
      <c r="C21" s="384"/>
      <c r="D21" s="384"/>
      <c r="E21" s="384"/>
      <c r="F21" s="384"/>
      <c r="G21" s="384"/>
      <c r="H21" s="385">
        <f t="shared" si="0"/>
        <v>0</v>
      </c>
      <c r="I21" s="386"/>
      <c r="J21" s="386"/>
      <c r="K21" s="387"/>
      <c r="L21" s="388"/>
      <c r="M21" s="388"/>
      <c r="N21" s="388"/>
      <c r="O21" s="388"/>
      <c r="P21" s="389">
        <f t="shared" si="1"/>
        <v>0</v>
      </c>
      <c r="Q21" s="390" t="str">
        <f t="shared" si="2"/>
        <v/>
      </c>
      <c r="R21" s="390" t="str">
        <f>Entrée_des_observations!A21</f>
        <v>Elève-17</v>
      </c>
      <c r="S21" s="391" t="str">
        <f>IF(OR(Entrée_des_observations!S21="x",Entrée_des_observations!T21&lt;&gt;"",Entrée_des_observations!U21="x"),"X","")</f>
        <v/>
      </c>
      <c r="T21" s="392" t="str">
        <f>IF(Entrée_des_observations!V21="x","X","")</f>
        <v/>
      </c>
      <c r="U21" s="392" t="str">
        <f>IF(Entrée_des_observations!W21="x","X","")</f>
        <v/>
      </c>
      <c r="V21" s="392" t="str">
        <f>IF(OR(Entrée_des_observations!X21="x",Entrée_des_observations!Y21="x"),"X","")</f>
        <v/>
      </c>
      <c r="W21" s="392" t="str">
        <f>IF(OR(Entrée_des_observations!Z21="x",Entrée_des_observations!AA21="x",Entrée_des_observations!AB21="x",Entrée_des_observations!AC21="x"),"X","")</f>
        <v/>
      </c>
      <c r="X21" s="392" t="str">
        <f>IF(OR(Entrée_des_observations!AD21="x",Entrée_des_observations!AE21="x"),"X","")</f>
        <v/>
      </c>
      <c r="Y21" s="392" t="str">
        <f>IF(Entrée_des_observations!AF21="x","X","")</f>
        <v/>
      </c>
      <c r="Z21" s="393" t="str">
        <f>IF(OR(Entrée_des_observations!AG21="x",Entrée_des_observations!AH21="x",Entrée_des_observations!AI21="x",Entrée_des_observations!AJ21="x"),"X","")</f>
        <v/>
      </c>
      <c r="AA21" s="15">
        <f>Entrée_des_observations!T21</f>
        <v>0</v>
      </c>
    </row>
    <row r="22" spans="1:27" ht="21" customHeight="1">
      <c r="A22" s="383" t="s">
        <v>86</v>
      </c>
      <c r="B22" s="384"/>
      <c r="C22" s="384"/>
      <c r="D22" s="384"/>
      <c r="E22" s="384"/>
      <c r="F22" s="384"/>
      <c r="G22" s="384"/>
      <c r="H22" s="385">
        <f t="shared" si="0"/>
        <v>0</v>
      </c>
      <c r="I22" s="386"/>
      <c r="J22" s="386"/>
      <c r="K22" s="387"/>
      <c r="L22" s="388"/>
      <c r="M22" s="388"/>
      <c r="N22" s="388"/>
      <c r="O22" s="388"/>
      <c r="P22" s="389">
        <f t="shared" si="1"/>
        <v>0</v>
      </c>
      <c r="Q22" s="390" t="str">
        <f t="shared" si="2"/>
        <v/>
      </c>
      <c r="R22" s="390" t="str">
        <f>Entrée_des_observations!A22</f>
        <v>Elève-18</v>
      </c>
      <c r="S22" s="391" t="str">
        <f>IF(OR(Entrée_des_observations!S22="x",Entrée_des_observations!T22&lt;&gt;"",Entrée_des_observations!U22="x"),"X","")</f>
        <v/>
      </c>
      <c r="T22" s="392" t="str">
        <f>IF(Entrée_des_observations!V22="x","X","")</f>
        <v/>
      </c>
      <c r="U22" s="392" t="str">
        <f>IF(Entrée_des_observations!W22="x","X","")</f>
        <v/>
      </c>
      <c r="V22" s="392" t="str">
        <f>IF(OR(Entrée_des_observations!X22="x",Entrée_des_observations!Y22="x"),"X","")</f>
        <v/>
      </c>
      <c r="W22" s="392" t="str">
        <f>IF(OR(Entrée_des_observations!Z22="x",Entrée_des_observations!AA22="x",Entrée_des_observations!AB22="x",Entrée_des_observations!AC22="x"),"X","")</f>
        <v/>
      </c>
      <c r="X22" s="392" t="str">
        <f>IF(OR(Entrée_des_observations!AD22="x",Entrée_des_observations!AE22="x"),"X","")</f>
        <v/>
      </c>
      <c r="Y22" s="392" t="str">
        <f>IF(Entrée_des_observations!AF22="x","X","")</f>
        <v/>
      </c>
      <c r="Z22" s="393" t="str">
        <f>IF(OR(Entrée_des_observations!AG22="x",Entrée_des_observations!AH22="x",Entrée_des_observations!AI22="x",Entrée_des_observations!AJ22="x"),"X","")</f>
        <v/>
      </c>
      <c r="AA22" s="15">
        <f>Entrée_des_observations!T22</f>
        <v>0</v>
      </c>
    </row>
    <row r="23" spans="1:27" ht="21" customHeight="1">
      <c r="A23" s="383" t="s">
        <v>87</v>
      </c>
      <c r="B23" s="384"/>
      <c r="C23" s="384"/>
      <c r="D23" s="384"/>
      <c r="E23" s="384"/>
      <c r="F23" s="384"/>
      <c r="G23" s="384"/>
      <c r="H23" s="385">
        <f t="shared" si="0"/>
        <v>0</v>
      </c>
      <c r="I23" s="386"/>
      <c r="J23" s="386"/>
      <c r="K23" s="387"/>
      <c r="L23" s="388"/>
      <c r="M23" s="388"/>
      <c r="N23" s="388"/>
      <c r="O23" s="388"/>
      <c r="P23" s="389">
        <f t="shared" si="1"/>
        <v>0</v>
      </c>
      <c r="Q23" s="390" t="str">
        <f t="shared" si="2"/>
        <v/>
      </c>
      <c r="R23" s="390" t="str">
        <f>Entrée_des_observations!A23</f>
        <v>Elève-19</v>
      </c>
      <c r="S23" s="391" t="str">
        <f>IF(OR(Entrée_des_observations!S23="x",Entrée_des_observations!T23&lt;&gt;"",Entrée_des_observations!U23="x"),"X","")</f>
        <v/>
      </c>
      <c r="T23" s="392" t="str">
        <f>IF(Entrée_des_observations!V23="x","X","")</f>
        <v/>
      </c>
      <c r="U23" s="392" t="str">
        <f>IF(Entrée_des_observations!W23="x","X","")</f>
        <v/>
      </c>
      <c r="V23" s="392" t="str">
        <f>IF(OR(Entrée_des_observations!X23="x",Entrée_des_observations!Y23="x"),"X","")</f>
        <v/>
      </c>
      <c r="W23" s="392" t="str">
        <f>IF(OR(Entrée_des_observations!Z23="x",Entrée_des_observations!AA23="x",Entrée_des_observations!AB23="x",Entrée_des_observations!AC23="x"),"X","")</f>
        <v/>
      </c>
      <c r="X23" s="392" t="str">
        <f>IF(OR(Entrée_des_observations!AD23="x",Entrée_des_observations!AE23="x"),"X","")</f>
        <v/>
      </c>
      <c r="Y23" s="392" t="str">
        <f>IF(Entrée_des_observations!AF23="x","X","")</f>
        <v/>
      </c>
      <c r="Z23" s="393" t="str">
        <f>IF(OR(Entrée_des_observations!AG23="x",Entrée_des_observations!AH23="x",Entrée_des_observations!AI23="x",Entrée_des_observations!AJ23="x"),"X","")</f>
        <v/>
      </c>
      <c r="AA23" s="15">
        <f>Entrée_des_observations!T23</f>
        <v>0</v>
      </c>
    </row>
    <row r="24" spans="1:27" ht="21" customHeight="1">
      <c r="A24" s="383" t="s">
        <v>88</v>
      </c>
      <c r="B24" s="384"/>
      <c r="C24" s="384"/>
      <c r="D24" s="384"/>
      <c r="E24" s="384"/>
      <c r="F24" s="384"/>
      <c r="G24" s="384"/>
      <c r="H24" s="385">
        <f t="shared" si="0"/>
        <v>0</v>
      </c>
      <c r="I24" s="386"/>
      <c r="J24" s="386"/>
      <c r="K24" s="387"/>
      <c r="L24" s="388"/>
      <c r="M24" s="388"/>
      <c r="N24" s="388"/>
      <c r="O24" s="388"/>
      <c r="P24" s="389">
        <f t="shared" si="1"/>
        <v>0</v>
      </c>
      <c r="Q24" s="390" t="str">
        <f t="shared" si="2"/>
        <v/>
      </c>
      <c r="R24" s="390" t="str">
        <f>Entrée_des_observations!A24</f>
        <v>Elève-20</v>
      </c>
      <c r="S24" s="391" t="str">
        <f>IF(OR(Entrée_des_observations!S24="x",Entrée_des_observations!T24&lt;&gt;"",Entrée_des_observations!U24="x"),"X","")</f>
        <v/>
      </c>
      <c r="T24" s="392" t="str">
        <f>IF(Entrée_des_observations!V24="x","X","")</f>
        <v/>
      </c>
      <c r="U24" s="392" t="str">
        <f>IF(Entrée_des_observations!W24="x","X","")</f>
        <v/>
      </c>
      <c r="V24" s="392" t="str">
        <f>IF(OR(Entrée_des_observations!X24="x",Entrée_des_observations!Y24="x"),"X","")</f>
        <v/>
      </c>
      <c r="W24" s="392" t="str">
        <f>IF(OR(Entrée_des_observations!Z24="x",Entrée_des_observations!AA24="x",Entrée_des_observations!AB24="x",Entrée_des_observations!AC24="x"),"X","")</f>
        <v/>
      </c>
      <c r="X24" s="392" t="str">
        <f>IF(OR(Entrée_des_observations!AD24="x",Entrée_des_observations!AE24="x"),"X","")</f>
        <v/>
      </c>
      <c r="Y24" s="392" t="str">
        <f>IF(Entrée_des_observations!AF24="x","X","")</f>
        <v/>
      </c>
      <c r="Z24" s="393" t="str">
        <f>IF(OR(Entrée_des_observations!AG24="x",Entrée_des_observations!AH24="x",Entrée_des_observations!AI24="x",Entrée_des_observations!AJ24="x"),"X","")</f>
        <v/>
      </c>
      <c r="AA24" s="15">
        <f>Entrée_des_observations!T24</f>
        <v>0</v>
      </c>
    </row>
    <row r="25" spans="1:27" ht="21" customHeight="1">
      <c r="A25" s="383" t="s">
        <v>89</v>
      </c>
      <c r="B25" s="384"/>
      <c r="C25" s="384"/>
      <c r="D25" s="384"/>
      <c r="E25" s="384"/>
      <c r="F25" s="384"/>
      <c r="G25" s="384"/>
      <c r="H25" s="385">
        <f t="shared" si="0"/>
        <v>0</v>
      </c>
      <c r="I25" s="386"/>
      <c r="J25" s="386"/>
      <c r="K25" s="387"/>
      <c r="L25" s="388"/>
      <c r="M25" s="388"/>
      <c r="N25" s="388"/>
      <c r="O25" s="388"/>
      <c r="P25" s="389">
        <f t="shared" si="1"/>
        <v>0</v>
      </c>
      <c r="Q25" s="390" t="str">
        <f t="shared" si="2"/>
        <v/>
      </c>
      <c r="R25" s="390" t="str">
        <f>Entrée_des_observations!A25</f>
        <v>Elève-21</v>
      </c>
      <c r="S25" s="391" t="str">
        <f>IF(OR(Entrée_des_observations!S25="x",Entrée_des_observations!T25&lt;&gt;"",Entrée_des_observations!U25="x"),"X","")</f>
        <v/>
      </c>
      <c r="T25" s="392" t="str">
        <f>IF(Entrée_des_observations!V25="x","X","")</f>
        <v/>
      </c>
      <c r="U25" s="392" t="str">
        <f>IF(Entrée_des_observations!W25="x","X","")</f>
        <v/>
      </c>
      <c r="V25" s="392" t="str">
        <f>IF(OR(Entrée_des_observations!X25="x",Entrée_des_observations!Y25="x"),"X","")</f>
        <v/>
      </c>
      <c r="W25" s="392" t="str">
        <f>IF(OR(Entrée_des_observations!Z25="x",Entrée_des_observations!AA25="x",Entrée_des_observations!AB25="x",Entrée_des_observations!AC25="x"),"X","")</f>
        <v/>
      </c>
      <c r="X25" s="392" t="str">
        <f>IF(OR(Entrée_des_observations!AD25="x",Entrée_des_observations!AE25="x"),"X","")</f>
        <v/>
      </c>
      <c r="Y25" s="392" t="str">
        <f>IF(Entrée_des_observations!AF25="x","X","")</f>
        <v/>
      </c>
      <c r="Z25" s="393" t="str">
        <f>IF(OR(Entrée_des_observations!AG25="x",Entrée_des_observations!AH25="x",Entrée_des_observations!AI25="x",Entrée_des_observations!AJ25="x"),"X","")</f>
        <v/>
      </c>
      <c r="AA25" s="15">
        <f>Entrée_des_observations!T25</f>
        <v>0</v>
      </c>
    </row>
    <row r="26" spans="1:27" ht="21" customHeight="1">
      <c r="A26" s="383" t="s">
        <v>90</v>
      </c>
      <c r="B26" s="384"/>
      <c r="C26" s="384"/>
      <c r="D26" s="384"/>
      <c r="E26" s="384"/>
      <c r="F26" s="384"/>
      <c r="G26" s="384"/>
      <c r="H26" s="385">
        <f t="shared" si="0"/>
        <v>0</v>
      </c>
      <c r="I26" s="386"/>
      <c r="J26" s="386"/>
      <c r="K26" s="387"/>
      <c r="L26" s="388"/>
      <c r="M26" s="388"/>
      <c r="N26" s="388"/>
      <c r="O26" s="388"/>
      <c r="P26" s="389">
        <f t="shared" si="1"/>
        <v>0</v>
      </c>
      <c r="Q26" s="390" t="str">
        <f t="shared" si="2"/>
        <v/>
      </c>
      <c r="R26" s="390" t="str">
        <f>Entrée_des_observations!A26</f>
        <v>Elève-22</v>
      </c>
      <c r="S26" s="391" t="str">
        <f>IF(OR(Entrée_des_observations!S26="x",Entrée_des_observations!T26&lt;&gt;"",Entrée_des_observations!U26="x"),"X","")</f>
        <v/>
      </c>
      <c r="T26" s="392" t="str">
        <f>IF(Entrée_des_observations!V26="x","X","")</f>
        <v/>
      </c>
      <c r="U26" s="392" t="str">
        <f>IF(Entrée_des_observations!W26="x","X","")</f>
        <v/>
      </c>
      <c r="V26" s="392" t="str">
        <f>IF(OR(Entrée_des_observations!X26="x",Entrée_des_observations!Y26="x"),"X","")</f>
        <v/>
      </c>
      <c r="W26" s="392" t="str">
        <f>IF(OR(Entrée_des_observations!Z26="x",Entrée_des_observations!AA26="x",Entrée_des_observations!AB26="x",Entrée_des_observations!AC26="x"),"X","")</f>
        <v/>
      </c>
      <c r="X26" s="392" t="str">
        <f>IF(OR(Entrée_des_observations!AD26="x",Entrée_des_observations!AE26="x"),"X","")</f>
        <v/>
      </c>
      <c r="Y26" s="392" t="str">
        <f>IF(Entrée_des_observations!AF26="x","X","")</f>
        <v/>
      </c>
      <c r="Z26" s="393" t="str">
        <f>IF(OR(Entrée_des_observations!AG26="x",Entrée_des_observations!AH26="x",Entrée_des_observations!AI26="x",Entrée_des_observations!AJ26="x"),"X","")</f>
        <v/>
      </c>
      <c r="AA26" s="15">
        <f>Entrée_des_observations!T26</f>
        <v>0</v>
      </c>
    </row>
    <row r="27" spans="1:27" ht="21" customHeight="1">
      <c r="A27" s="383" t="s">
        <v>91</v>
      </c>
      <c r="B27" s="384"/>
      <c r="C27" s="384"/>
      <c r="D27" s="384"/>
      <c r="E27" s="384"/>
      <c r="F27" s="384"/>
      <c r="G27" s="384"/>
      <c r="H27" s="385">
        <f t="shared" si="0"/>
        <v>0</v>
      </c>
      <c r="I27" s="386"/>
      <c r="J27" s="386"/>
      <c r="K27" s="387"/>
      <c r="L27" s="388"/>
      <c r="M27" s="388"/>
      <c r="N27" s="388"/>
      <c r="O27" s="388"/>
      <c r="P27" s="389">
        <f t="shared" si="1"/>
        <v>0</v>
      </c>
      <c r="Q27" s="390" t="str">
        <f t="shared" si="2"/>
        <v/>
      </c>
      <c r="R27" s="390" t="str">
        <f>Entrée_des_observations!A27</f>
        <v>Elève-23</v>
      </c>
      <c r="S27" s="391" t="str">
        <f>IF(OR(Entrée_des_observations!S27="x",Entrée_des_observations!T27&lt;&gt;"",Entrée_des_observations!U27="x"),"X","")</f>
        <v/>
      </c>
      <c r="T27" s="392" t="str">
        <f>IF(Entrée_des_observations!V27="x","X","")</f>
        <v/>
      </c>
      <c r="U27" s="392" t="str">
        <f>IF(Entrée_des_observations!W27="x","X","")</f>
        <v/>
      </c>
      <c r="V27" s="392" t="str">
        <f>IF(OR(Entrée_des_observations!X27="x",Entrée_des_observations!Y27="x"),"X","")</f>
        <v/>
      </c>
      <c r="W27" s="392" t="str">
        <f>IF(OR(Entrée_des_observations!Z27="x",Entrée_des_observations!AA27="x",Entrée_des_observations!AB27="x",Entrée_des_observations!AC27="x"),"X","")</f>
        <v/>
      </c>
      <c r="X27" s="392" t="str">
        <f>IF(OR(Entrée_des_observations!AD27="x",Entrée_des_observations!AE27="x"),"X","")</f>
        <v/>
      </c>
      <c r="Y27" s="392" t="str">
        <f>IF(Entrée_des_observations!AF27="x","X","")</f>
        <v/>
      </c>
      <c r="Z27" s="393" t="str">
        <f>IF(OR(Entrée_des_observations!AG27="x",Entrée_des_observations!AH27="x",Entrée_des_observations!AI27="x",Entrée_des_observations!AJ27="x"),"X","")</f>
        <v/>
      </c>
      <c r="AA27" s="15">
        <f>Entrée_des_observations!T27</f>
        <v>0</v>
      </c>
    </row>
    <row r="28" spans="1:27" ht="21" customHeight="1">
      <c r="A28" s="383" t="s">
        <v>92</v>
      </c>
      <c r="B28" s="384"/>
      <c r="C28" s="384"/>
      <c r="D28" s="384"/>
      <c r="E28" s="384"/>
      <c r="F28" s="384"/>
      <c r="G28" s="384"/>
      <c r="H28" s="385">
        <f t="shared" si="0"/>
        <v>0</v>
      </c>
      <c r="I28" s="386"/>
      <c r="J28" s="386"/>
      <c r="K28" s="387"/>
      <c r="L28" s="388"/>
      <c r="M28" s="388"/>
      <c r="N28" s="388"/>
      <c r="O28" s="388"/>
      <c r="P28" s="389">
        <f t="shared" si="1"/>
        <v>0</v>
      </c>
      <c r="Q28" s="390" t="str">
        <f t="shared" si="2"/>
        <v/>
      </c>
      <c r="R28" s="390" t="str">
        <f>Entrée_des_observations!A28</f>
        <v>Elève-24</v>
      </c>
      <c r="S28" s="391" t="str">
        <f>IF(OR(Entrée_des_observations!S28="x",Entrée_des_observations!T28&lt;&gt;"",Entrée_des_observations!U28="x"),"X","")</f>
        <v/>
      </c>
      <c r="T28" s="392" t="str">
        <f>IF(Entrée_des_observations!V28="x","X","")</f>
        <v/>
      </c>
      <c r="U28" s="392" t="str">
        <f>IF(Entrée_des_observations!W28="x","X","")</f>
        <v/>
      </c>
      <c r="V28" s="392" t="str">
        <f>IF(OR(Entrée_des_observations!X28="x",Entrée_des_observations!Y28="x"),"X","")</f>
        <v/>
      </c>
      <c r="W28" s="392" t="str">
        <f>IF(OR(Entrée_des_observations!Z28="x",Entrée_des_observations!AA28="x",Entrée_des_observations!AB28="x",Entrée_des_observations!AC28="x"),"X","")</f>
        <v/>
      </c>
      <c r="X28" s="392" t="str">
        <f>IF(OR(Entrée_des_observations!AD28="x",Entrée_des_observations!AE28="x"),"X","")</f>
        <v/>
      </c>
      <c r="Y28" s="392" t="str">
        <f>IF(Entrée_des_observations!AF28="x","X","")</f>
        <v/>
      </c>
      <c r="Z28" s="393" t="str">
        <f>IF(OR(Entrée_des_observations!AG28="x",Entrée_des_observations!AH28="x",Entrée_des_observations!AI28="x",Entrée_des_observations!AJ28="x"),"X","")</f>
        <v/>
      </c>
      <c r="AA28" s="15">
        <f>Entrée_des_observations!T28</f>
        <v>0</v>
      </c>
    </row>
    <row r="29" spans="1:27" ht="21" customHeight="1">
      <c r="A29" s="383" t="s">
        <v>93</v>
      </c>
      <c r="B29" s="384"/>
      <c r="C29" s="384"/>
      <c r="D29" s="384"/>
      <c r="E29" s="384"/>
      <c r="F29" s="384"/>
      <c r="G29" s="384"/>
      <c r="H29" s="385">
        <f t="shared" si="0"/>
        <v>0</v>
      </c>
      <c r="I29" s="386"/>
      <c r="J29" s="386"/>
      <c r="K29" s="387"/>
      <c r="L29" s="388"/>
      <c r="M29" s="388"/>
      <c r="N29" s="388"/>
      <c r="O29" s="388"/>
      <c r="P29" s="389">
        <f t="shared" si="1"/>
        <v>0</v>
      </c>
      <c r="Q29" s="390" t="str">
        <f t="shared" si="2"/>
        <v/>
      </c>
      <c r="R29" s="390" t="str">
        <f>Entrée_des_observations!A29</f>
        <v>Elève-25</v>
      </c>
      <c r="S29" s="391" t="str">
        <f>IF(OR(Entrée_des_observations!S29="x",Entrée_des_observations!T29&lt;&gt;"",Entrée_des_observations!U29="x"),"X","")</f>
        <v/>
      </c>
      <c r="T29" s="392" t="str">
        <f>IF(Entrée_des_observations!V29="x","X","")</f>
        <v/>
      </c>
      <c r="U29" s="392" t="str">
        <f>IF(Entrée_des_observations!W29="x","X","")</f>
        <v/>
      </c>
      <c r="V29" s="392" t="str">
        <f>IF(OR(Entrée_des_observations!X29="x",Entrée_des_observations!Y29="x"),"X","")</f>
        <v/>
      </c>
      <c r="W29" s="392" t="str">
        <f>IF(OR(Entrée_des_observations!Z29="x",Entrée_des_observations!AA29="x",Entrée_des_observations!AB29="x",Entrée_des_observations!AC29="x"),"X","")</f>
        <v/>
      </c>
      <c r="X29" s="392" t="str">
        <f>IF(OR(Entrée_des_observations!AD29="x",Entrée_des_observations!AE29="x"),"X","")</f>
        <v/>
      </c>
      <c r="Y29" s="392" t="str">
        <f>IF(Entrée_des_observations!AF29="x","X","")</f>
        <v/>
      </c>
      <c r="Z29" s="393" t="str">
        <f>IF(OR(Entrée_des_observations!AG29="x",Entrée_des_observations!AH29="x",Entrée_des_observations!AI29="x",Entrée_des_observations!AJ29="x"),"X","")</f>
        <v/>
      </c>
      <c r="AA29" s="15">
        <f>Entrée_des_observations!T29</f>
        <v>0</v>
      </c>
    </row>
    <row r="30" spans="1:27" ht="21" customHeight="1">
      <c r="A30" s="383" t="s">
        <v>94</v>
      </c>
      <c r="B30" s="384"/>
      <c r="C30" s="384"/>
      <c r="D30" s="384"/>
      <c r="E30" s="384"/>
      <c r="F30" s="384"/>
      <c r="G30" s="384"/>
      <c r="H30" s="385">
        <f t="shared" si="0"/>
        <v>0</v>
      </c>
      <c r="I30" s="386"/>
      <c r="J30" s="386"/>
      <c r="K30" s="387"/>
      <c r="L30" s="388"/>
      <c r="M30" s="388"/>
      <c r="N30" s="388"/>
      <c r="O30" s="388"/>
      <c r="P30" s="389">
        <f t="shared" si="1"/>
        <v>0</v>
      </c>
      <c r="Q30" s="390" t="str">
        <f t="shared" si="2"/>
        <v/>
      </c>
      <c r="R30" s="390" t="str">
        <f>Entrée_des_observations!A30</f>
        <v>Elève-26</v>
      </c>
      <c r="S30" s="391" t="str">
        <f>IF(OR(Entrée_des_observations!S30="x",Entrée_des_observations!T30&lt;&gt;"",Entrée_des_observations!U30="x"),"X","")</f>
        <v/>
      </c>
      <c r="T30" s="392" t="str">
        <f>IF(Entrée_des_observations!V30="x","X","")</f>
        <v/>
      </c>
      <c r="U30" s="392" t="str">
        <f>IF(Entrée_des_observations!W30="x","X","")</f>
        <v/>
      </c>
      <c r="V30" s="392" t="str">
        <f>IF(OR(Entrée_des_observations!X30="x",Entrée_des_observations!Y30="x"),"X","")</f>
        <v/>
      </c>
      <c r="W30" s="392" t="str">
        <f>IF(OR(Entrée_des_observations!Z30="x",Entrée_des_observations!AA30="x",Entrée_des_observations!AB30="x",Entrée_des_observations!AC30="x"),"X","")</f>
        <v/>
      </c>
      <c r="X30" s="392" t="str">
        <f>IF(OR(Entrée_des_observations!AD30="x",Entrée_des_observations!AE30="x"),"X","")</f>
        <v/>
      </c>
      <c r="Y30" s="392" t="str">
        <f>IF(Entrée_des_observations!AF30="x","X","")</f>
        <v/>
      </c>
      <c r="Z30" s="393" t="str">
        <f>IF(OR(Entrée_des_observations!AG30="x",Entrée_des_observations!AH30="x",Entrée_des_observations!AI30="x",Entrée_des_observations!AJ30="x"),"X","")</f>
        <v/>
      </c>
      <c r="AA30" s="15">
        <f>Entrée_des_observations!T30</f>
        <v>0</v>
      </c>
    </row>
    <row r="31" spans="1:27" ht="21" customHeight="1">
      <c r="A31" s="383" t="s">
        <v>95</v>
      </c>
      <c r="B31" s="384"/>
      <c r="C31" s="384"/>
      <c r="D31" s="384"/>
      <c r="E31" s="384"/>
      <c r="F31" s="384"/>
      <c r="G31" s="384"/>
      <c r="H31" s="385">
        <f t="shared" si="0"/>
        <v>0</v>
      </c>
      <c r="I31" s="386"/>
      <c r="J31" s="386"/>
      <c r="K31" s="387"/>
      <c r="L31" s="388"/>
      <c r="M31" s="388"/>
      <c r="N31" s="388"/>
      <c r="O31" s="388"/>
      <c r="P31" s="389">
        <f t="shared" si="1"/>
        <v>0</v>
      </c>
      <c r="Q31" s="390" t="str">
        <f t="shared" si="2"/>
        <v/>
      </c>
      <c r="R31" s="390" t="str">
        <f>Entrée_des_observations!A31</f>
        <v>Elève-27</v>
      </c>
      <c r="S31" s="391" t="str">
        <f>IF(OR(Entrée_des_observations!S31="x",Entrée_des_observations!T31&lt;&gt;"",Entrée_des_observations!U31="x"),"X","")</f>
        <v/>
      </c>
      <c r="T31" s="392" t="str">
        <f>IF(Entrée_des_observations!V31="x","X","")</f>
        <v/>
      </c>
      <c r="U31" s="392" t="str">
        <f>IF(Entrée_des_observations!W31="x","X","")</f>
        <v/>
      </c>
      <c r="V31" s="392" t="str">
        <f>IF(OR(Entrée_des_observations!X31="x",Entrée_des_observations!Y31="x"),"X","")</f>
        <v/>
      </c>
      <c r="W31" s="392" t="str">
        <f>IF(OR(Entrée_des_observations!Z31="x",Entrée_des_observations!AA31="x",Entrée_des_observations!AB31="x",Entrée_des_observations!AC31="x"),"X","")</f>
        <v/>
      </c>
      <c r="X31" s="392" t="str">
        <f>IF(OR(Entrée_des_observations!AD31="x",Entrée_des_observations!AE31="x"),"X","")</f>
        <v/>
      </c>
      <c r="Y31" s="392" t="str">
        <f>IF(Entrée_des_observations!AF31="x","X","")</f>
        <v/>
      </c>
      <c r="Z31" s="393" t="str">
        <f>IF(OR(Entrée_des_observations!AG31="x",Entrée_des_observations!AH31="x",Entrée_des_observations!AI31="x",Entrée_des_observations!AJ31="x"),"X","")</f>
        <v/>
      </c>
      <c r="AA31" s="15">
        <f>Entrée_des_observations!T31</f>
        <v>0</v>
      </c>
    </row>
    <row r="32" spans="1:27" ht="21" customHeight="1">
      <c r="A32" s="383" t="s">
        <v>96</v>
      </c>
      <c r="B32" s="384"/>
      <c r="C32" s="384"/>
      <c r="D32" s="384"/>
      <c r="E32" s="384"/>
      <c r="F32" s="384"/>
      <c r="G32" s="384"/>
      <c r="H32" s="385">
        <f t="shared" si="0"/>
        <v>0</v>
      </c>
      <c r="I32" s="386"/>
      <c r="J32" s="386"/>
      <c r="K32" s="387"/>
      <c r="L32" s="388"/>
      <c r="M32" s="388"/>
      <c r="N32" s="388"/>
      <c r="O32" s="388"/>
      <c r="P32" s="389">
        <f t="shared" si="1"/>
        <v>0</v>
      </c>
      <c r="Q32" s="390" t="str">
        <f t="shared" si="2"/>
        <v/>
      </c>
      <c r="R32" s="390" t="str">
        <f>Entrée_des_observations!A32</f>
        <v>Elève-28</v>
      </c>
      <c r="S32" s="391" t="str">
        <f>IF(OR(Entrée_des_observations!S32="x",Entrée_des_observations!T32&lt;&gt;"",Entrée_des_observations!U32="x"),"X","")</f>
        <v/>
      </c>
      <c r="T32" s="392" t="str">
        <f>IF(Entrée_des_observations!V32="x","X","")</f>
        <v/>
      </c>
      <c r="U32" s="392" t="str">
        <f>IF(Entrée_des_observations!W32="x","X","")</f>
        <v/>
      </c>
      <c r="V32" s="392" t="str">
        <f>IF(OR(Entrée_des_observations!X32="x",Entrée_des_observations!Y32="x"),"X","")</f>
        <v/>
      </c>
      <c r="W32" s="392" t="str">
        <f>IF(OR(Entrée_des_observations!Z32="x",Entrée_des_observations!AA32="x",Entrée_des_observations!AB32="x",Entrée_des_observations!AC32="x"),"X","")</f>
        <v/>
      </c>
      <c r="X32" s="392" t="str">
        <f>IF(OR(Entrée_des_observations!AD32="x",Entrée_des_observations!AE32="x"),"X","")</f>
        <v/>
      </c>
      <c r="Y32" s="392" t="str">
        <f>IF(Entrée_des_observations!AF32="x","X","")</f>
        <v/>
      </c>
      <c r="Z32" s="393" t="str">
        <f>IF(OR(Entrée_des_observations!AG32="x",Entrée_des_observations!AH32="x",Entrée_des_observations!AI32="x",Entrée_des_observations!AJ32="x"),"X","")</f>
        <v/>
      </c>
      <c r="AA32" s="15">
        <f>Entrée_des_observations!T32</f>
        <v>0</v>
      </c>
    </row>
    <row r="33" spans="1:27" ht="15.75" customHeight="1">
      <c r="A33" s="383" t="s">
        <v>97</v>
      </c>
      <c r="B33" s="384"/>
      <c r="C33" s="384"/>
      <c r="D33" s="384"/>
      <c r="E33" s="384"/>
      <c r="F33" s="384"/>
      <c r="G33" s="384"/>
      <c r="H33" s="385">
        <f t="shared" si="0"/>
        <v>0</v>
      </c>
      <c r="I33" s="386"/>
      <c r="J33" s="386"/>
      <c r="K33" s="387"/>
      <c r="L33" s="388"/>
      <c r="M33" s="388"/>
      <c r="N33" s="388"/>
      <c r="O33" s="388"/>
      <c r="P33" s="389">
        <f t="shared" si="1"/>
        <v>0</v>
      </c>
      <c r="Q33" s="390" t="str">
        <f t="shared" si="2"/>
        <v/>
      </c>
      <c r="R33" s="390" t="str">
        <f>Entrée_des_observations!A33</f>
        <v>Elève-29</v>
      </c>
      <c r="S33" s="391" t="str">
        <f>IF(OR(Entrée_des_observations!S33="x",Entrée_des_observations!T33&lt;&gt;"",Entrée_des_observations!U33="x"),"X","")</f>
        <v/>
      </c>
      <c r="T33" s="392" t="str">
        <f>IF(Entrée_des_observations!V33="x","X","")</f>
        <v/>
      </c>
      <c r="U33" s="392" t="str">
        <f>IF(Entrée_des_observations!W33="x","X","")</f>
        <v/>
      </c>
      <c r="V33" s="392" t="str">
        <f>IF(OR(Entrée_des_observations!X33="x",Entrée_des_observations!Y33="x"),"X","")</f>
        <v/>
      </c>
      <c r="W33" s="392" t="str">
        <f>IF(OR(Entrée_des_observations!Z33="x",Entrée_des_observations!AA33="x",Entrée_des_observations!AB33="x",Entrée_des_observations!AC33="x"),"X","")</f>
        <v/>
      </c>
      <c r="X33" s="392" t="str">
        <f>IF(OR(Entrée_des_observations!AD33="x",Entrée_des_observations!AE33="x"),"X","")</f>
        <v/>
      </c>
      <c r="Y33" s="392" t="str">
        <f>IF(Entrée_des_observations!AF33="x","X","")</f>
        <v/>
      </c>
      <c r="Z33" s="393" t="str">
        <f>IF(OR(Entrée_des_observations!AG33="x",Entrée_des_observations!AH33="x",Entrée_des_observations!AI33="x",Entrée_des_observations!AJ33="x"),"X","")</f>
        <v/>
      </c>
      <c r="AA33" s="15">
        <f>Entrée_des_observations!T33</f>
        <v>0</v>
      </c>
    </row>
    <row r="34" spans="1:27" ht="15.75" customHeight="1">
      <c r="A34" s="383" t="s">
        <v>98</v>
      </c>
      <c r="B34" s="384"/>
      <c r="C34" s="384"/>
      <c r="D34" s="384"/>
      <c r="E34" s="384"/>
      <c r="F34" s="384"/>
      <c r="G34" s="384"/>
      <c r="H34" s="385">
        <f t="shared" si="0"/>
        <v>0</v>
      </c>
      <c r="I34" s="386"/>
      <c r="J34" s="386"/>
      <c r="K34" s="387"/>
      <c r="L34" s="388"/>
      <c r="M34" s="388"/>
      <c r="N34" s="388"/>
      <c r="O34" s="388"/>
      <c r="P34" s="389">
        <f t="shared" si="1"/>
        <v>0</v>
      </c>
      <c r="Q34" s="390" t="str">
        <f t="shared" si="2"/>
        <v/>
      </c>
      <c r="R34" s="390" t="str">
        <f>Entrée_des_observations!A34</f>
        <v>Elève-30</v>
      </c>
      <c r="S34" s="391" t="str">
        <f>IF(OR(Entrée_des_observations!S34="x",Entrée_des_observations!T34&lt;&gt;"",Entrée_des_observations!U34="x"),"X","")</f>
        <v/>
      </c>
      <c r="T34" s="392" t="str">
        <f>IF(Entrée_des_observations!V34="x","X","")</f>
        <v/>
      </c>
      <c r="U34" s="392" t="str">
        <f>IF(Entrée_des_observations!W34="x","X","")</f>
        <v/>
      </c>
      <c r="V34" s="392" t="str">
        <f>IF(OR(Entrée_des_observations!X34="x",Entrée_des_observations!Y34="x"),"X","")</f>
        <v/>
      </c>
      <c r="W34" s="392" t="str">
        <f>IF(OR(Entrée_des_observations!Z34="x",Entrée_des_observations!AA34="x",Entrée_des_observations!AB34="x",Entrée_des_observations!AC34="x"),"X","")</f>
        <v/>
      </c>
      <c r="X34" s="392" t="str">
        <f>IF(OR(Entrée_des_observations!AD34="x",Entrée_des_observations!AE34="x"),"X","")</f>
        <v/>
      </c>
      <c r="Y34" s="392" t="str">
        <f>IF(Entrée_des_observations!AF34="x","X","")</f>
        <v/>
      </c>
      <c r="Z34" s="393" t="str">
        <f>IF(OR(Entrée_des_observations!AG34="x",Entrée_des_observations!AH34="x",Entrée_des_observations!AI34="x",Entrée_des_observations!AJ34="x"),"X","")</f>
        <v/>
      </c>
      <c r="AA34" s="15">
        <f>Entrée_des_observations!T34</f>
        <v>0</v>
      </c>
    </row>
    <row r="35" spans="1:27" ht="15.75" customHeight="1">
      <c r="A35" s="340"/>
      <c r="B35" s="394"/>
      <c r="C35" s="394"/>
      <c r="D35" s="394"/>
      <c r="E35" s="394"/>
      <c r="F35" s="394"/>
      <c r="G35" s="394"/>
      <c r="H35" s="395"/>
      <c r="I35" s="395"/>
      <c r="J35" s="395"/>
      <c r="K35" s="396"/>
      <c r="L35" s="397"/>
      <c r="M35" s="397"/>
      <c r="N35" s="397"/>
      <c r="O35" s="397"/>
      <c r="P35" s="398"/>
      <c r="Q35" s="399"/>
      <c r="R35" s="390" t="str">
        <f>Entrée_des_observations!A35</f>
        <v>Elève-31</v>
      </c>
      <c r="S35" s="391" t="str">
        <f>IF(OR(Entrée_des_observations!S35="x",Entrée_des_observations!T35&lt;&gt;"",Entrée_des_observations!U35="x"),"X","")</f>
        <v/>
      </c>
      <c r="T35" s="392" t="str">
        <f>IF(Entrée_des_observations!V35="x","X","")</f>
        <v/>
      </c>
      <c r="U35" s="392" t="str">
        <f>IF(Entrée_des_observations!W35="x","X","")</f>
        <v/>
      </c>
      <c r="V35" s="392" t="str">
        <f>IF(OR(Entrée_des_observations!X35="x",Entrée_des_observations!Y35="x"),"X","")</f>
        <v/>
      </c>
      <c r="W35" s="392" t="str">
        <f>IF(OR(Entrée_des_observations!Z35="x",Entrée_des_observations!AA35="x",Entrée_des_observations!AB35="x",Entrée_des_observations!AC35="x"),"X","")</f>
        <v/>
      </c>
      <c r="X35" s="392" t="str">
        <f>IF(OR(Entrée_des_observations!AD35="x",Entrée_des_observations!AE35="x"),"X","")</f>
        <v/>
      </c>
      <c r="Y35" s="392" t="str">
        <f>IF(Entrée_des_observations!AF35="x","X","")</f>
        <v/>
      </c>
      <c r="Z35" s="393" t="str">
        <f>IF(OR(Entrée_des_observations!AG35="x",Entrée_des_observations!AH35="x",Entrée_des_observations!AI35="x",Entrée_des_observations!AJ35="x"),"X","")</f>
        <v/>
      </c>
      <c r="AA35" s="15">
        <f>Entrée_des_observations!T35</f>
        <v>0</v>
      </c>
    </row>
    <row r="36" spans="1:27" ht="15.75" customHeight="1">
      <c r="A36" s="340"/>
      <c r="B36" s="348"/>
      <c r="C36" s="348"/>
      <c r="D36" s="348"/>
      <c r="E36" s="348"/>
      <c r="F36" s="348"/>
      <c r="G36" s="348"/>
      <c r="H36" s="340"/>
      <c r="I36" s="340"/>
      <c r="J36" s="340"/>
      <c r="K36" s="400"/>
      <c r="L36" s="401"/>
      <c r="M36" s="401"/>
      <c r="N36" s="401"/>
      <c r="O36" s="401"/>
      <c r="P36" s="343"/>
      <c r="Q36" s="402"/>
      <c r="R36" s="390" t="str">
        <f>Entrée_des_observations!A36</f>
        <v>Elève-32</v>
      </c>
      <c r="S36" s="391" t="str">
        <f>IF(OR(Entrée_des_observations!S36="x",Entrée_des_observations!T36&lt;&gt;"",Entrée_des_observations!U36="x"),"X","")</f>
        <v/>
      </c>
      <c r="T36" s="392" t="str">
        <f>IF(Entrée_des_observations!V36="x","X","")</f>
        <v/>
      </c>
      <c r="U36" s="392" t="str">
        <f>IF(Entrée_des_observations!W36="x","X","")</f>
        <v/>
      </c>
      <c r="V36" s="392" t="str">
        <f>IF(OR(Entrée_des_observations!X36="x",Entrée_des_observations!Y36="x"),"X","")</f>
        <v/>
      </c>
      <c r="W36" s="392" t="str">
        <f>IF(OR(Entrée_des_observations!Z36="x",Entrée_des_observations!AA36="x",Entrée_des_observations!AB36="x",Entrée_des_observations!AC36="x"),"X","")</f>
        <v/>
      </c>
      <c r="X36" s="392" t="str">
        <f>IF(OR(Entrée_des_observations!AD36="x",Entrée_des_observations!AE36="x"),"X","")</f>
        <v/>
      </c>
      <c r="Y36" s="392" t="str">
        <f>IF(Entrée_des_observations!AF36="x","X","")</f>
        <v/>
      </c>
      <c r="Z36" s="393" t="str">
        <f>IF(OR(Entrée_des_observations!AG36="x",Entrée_des_observations!AH36="x",Entrée_des_observations!AI36="x",Entrée_des_observations!AJ36="x"),"X","")</f>
        <v/>
      </c>
      <c r="AA36" s="15">
        <f>Entrée_des_observations!T36</f>
        <v>0</v>
      </c>
    </row>
    <row r="37" spans="1:27" ht="15.75" customHeight="1">
      <c r="A37" s="340"/>
      <c r="B37" s="348"/>
      <c r="C37" s="348"/>
      <c r="D37" s="348"/>
      <c r="E37" s="348"/>
      <c r="F37" s="348"/>
      <c r="G37" s="348"/>
      <c r="H37" s="340"/>
      <c r="I37" s="340"/>
      <c r="J37" s="340"/>
      <c r="K37" s="400"/>
      <c r="L37" s="401"/>
      <c r="M37" s="401"/>
      <c r="N37" s="401"/>
      <c r="O37" s="401"/>
      <c r="P37" s="343"/>
      <c r="Q37" s="402"/>
      <c r="R37" s="390" t="str">
        <f>Entrée_des_observations!A37</f>
        <v>Elève-33</v>
      </c>
      <c r="S37" s="391" t="str">
        <f>IF(OR(Entrée_des_observations!S37="x",Entrée_des_observations!T37&lt;&gt;"",Entrée_des_observations!U37="x"),"X","")</f>
        <v/>
      </c>
      <c r="T37" s="392" t="str">
        <f>IF(Entrée_des_observations!V37="x","X","")</f>
        <v/>
      </c>
      <c r="U37" s="392" t="str">
        <f>IF(Entrée_des_observations!W37="x","X","")</f>
        <v/>
      </c>
      <c r="V37" s="392" t="str">
        <f>IF(OR(Entrée_des_observations!X37="x",Entrée_des_observations!Y37="x"),"X","")</f>
        <v/>
      </c>
      <c r="W37" s="392" t="str">
        <f>IF(OR(Entrée_des_observations!Z37="x",Entrée_des_observations!AA37="x",Entrée_des_observations!AB37="x",Entrée_des_observations!AC37="x"),"X","")</f>
        <v/>
      </c>
      <c r="X37" s="392" t="str">
        <f>IF(OR(Entrée_des_observations!AD37="x",Entrée_des_observations!AE37="x"),"X","")</f>
        <v/>
      </c>
      <c r="Y37" s="392" t="str">
        <f>IF(Entrée_des_observations!AF37="x","X","")</f>
        <v/>
      </c>
      <c r="Z37" s="393" t="str">
        <f>IF(OR(Entrée_des_observations!AG37="x",Entrée_des_observations!AH37="x",Entrée_des_observations!AI37="x",Entrée_des_observations!AJ37="x"),"X","")</f>
        <v/>
      </c>
      <c r="AA37" s="15">
        <f>Entrée_des_observations!T37</f>
        <v>0</v>
      </c>
    </row>
    <row r="38" spans="1:27" ht="15.75" customHeight="1">
      <c r="A38" s="340"/>
      <c r="B38" s="348"/>
      <c r="C38" s="348"/>
      <c r="D38" s="348"/>
      <c r="E38" s="348"/>
      <c r="F38" s="348"/>
      <c r="G38" s="348"/>
      <c r="H38" s="340"/>
      <c r="I38" s="340"/>
      <c r="J38" s="340"/>
      <c r="K38" s="400"/>
      <c r="L38" s="401"/>
      <c r="M38" s="401"/>
      <c r="N38" s="401"/>
      <c r="O38" s="401"/>
      <c r="P38" s="343"/>
      <c r="Q38" s="402"/>
      <c r="R38" s="390" t="str">
        <f>Entrée_des_observations!A38</f>
        <v>Elève-34</v>
      </c>
      <c r="S38" s="391" t="str">
        <f>IF(OR(Entrée_des_observations!S38="x",Entrée_des_observations!T38&lt;&gt;"",Entrée_des_observations!U38="x"),"X","")</f>
        <v/>
      </c>
      <c r="T38" s="392" t="str">
        <f>IF(Entrée_des_observations!V38="x","X","")</f>
        <v/>
      </c>
      <c r="U38" s="392" t="str">
        <f>IF(Entrée_des_observations!W38="x","X","")</f>
        <v/>
      </c>
      <c r="V38" s="392" t="str">
        <f>IF(OR(Entrée_des_observations!X38="x",Entrée_des_observations!Y38="x"),"X","")</f>
        <v/>
      </c>
      <c r="W38" s="392" t="str">
        <f>IF(OR(Entrée_des_observations!Z38="x",Entrée_des_observations!AA38="x",Entrée_des_observations!AB38="x",Entrée_des_observations!AC38="x"),"X","")</f>
        <v/>
      </c>
      <c r="X38" s="392" t="str">
        <f>IF(OR(Entrée_des_observations!AD38="x",Entrée_des_observations!AE38="x"),"X","")</f>
        <v/>
      </c>
      <c r="Y38" s="392" t="str">
        <f>IF(Entrée_des_observations!AF38="x","X","")</f>
        <v/>
      </c>
      <c r="Z38" s="393" t="str">
        <f>IF(OR(Entrée_des_observations!AG38="x",Entrée_des_observations!AH38="x",Entrée_des_observations!AI38="x",Entrée_des_observations!AJ38="x"),"X","")</f>
        <v/>
      </c>
      <c r="AA38" s="15">
        <f>Entrée_des_observations!T38</f>
        <v>0</v>
      </c>
    </row>
    <row r="39" spans="1:27" ht="15.75" customHeight="1">
      <c r="A39" s="340"/>
      <c r="B39" s="348"/>
      <c r="C39" s="348"/>
      <c r="D39" s="348"/>
      <c r="E39" s="348"/>
      <c r="F39" s="348"/>
      <c r="G39" s="348"/>
      <c r="H39" s="340"/>
      <c r="I39" s="340"/>
      <c r="J39" s="340"/>
      <c r="K39" s="400"/>
      <c r="L39" s="401"/>
      <c r="M39" s="401"/>
      <c r="N39" s="401"/>
      <c r="O39" s="401"/>
      <c r="P39" s="343"/>
      <c r="Q39" s="402"/>
      <c r="R39" s="390" t="str">
        <f>Entrée_des_observations!A39</f>
        <v>Elève-35</v>
      </c>
      <c r="S39" s="391" t="str">
        <f>IF(OR(Entrée_des_observations!S39="x",Entrée_des_observations!T39&lt;&gt;"",Entrée_des_observations!U39="x"),"X","")</f>
        <v/>
      </c>
      <c r="T39" s="392" t="str">
        <f>IF(Entrée_des_observations!V39="x","X","")</f>
        <v/>
      </c>
      <c r="U39" s="392" t="str">
        <f>IF(Entrée_des_observations!W39="x","X","")</f>
        <v/>
      </c>
      <c r="V39" s="392" t="str">
        <f>IF(OR(Entrée_des_observations!X39="x",Entrée_des_observations!Y39="x"),"X","")</f>
        <v/>
      </c>
      <c r="W39" s="392" t="str">
        <f>IF(OR(Entrée_des_observations!Z39="x",Entrée_des_observations!AA39="x",Entrée_des_observations!AB39="x",Entrée_des_observations!AC39="x"),"X","")</f>
        <v/>
      </c>
      <c r="X39" s="392" t="str">
        <f>IF(OR(Entrée_des_observations!AD39="x",Entrée_des_observations!AE39="x"),"X","")</f>
        <v/>
      </c>
      <c r="Y39" s="392" t="str">
        <f>IF(Entrée_des_observations!AF39="x","X","")</f>
        <v/>
      </c>
      <c r="Z39" s="393" t="str">
        <f>IF(OR(Entrée_des_observations!AG39="x",Entrée_des_observations!AH39="x",Entrée_des_observations!AI39="x",Entrée_des_observations!AJ39="x"),"X","")</f>
        <v/>
      </c>
      <c r="AA39" s="15">
        <f>Entrée_des_observations!T39</f>
        <v>0</v>
      </c>
    </row>
    <row r="40" spans="1:27" ht="15.75" customHeight="1">
      <c r="A40" s="340"/>
      <c r="B40" s="348"/>
      <c r="C40" s="348"/>
      <c r="D40" s="348"/>
      <c r="E40" s="348"/>
      <c r="F40" s="348"/>
      <c r="G40" s="348"/>
      <c r="H40" s="340"/>
      <c r="I40" s="340"/>
      <c r="J40" s="340"/>
      <c r="K40" s="400"/>
      <c r="L40" s="401"/>
      <c r="M40" s="401"/>
      <c r="N40" s="401"/>
      <c r="O40" s="401"/>
      <c r="P40" s="343"/>
      <c r="Q40" s="402"/>
      <c r="R40" s="390" t="str">
        <f>Entrée_des_observations!A40</f>
        <v>Elève-36</v>
      </c>
      <c r="S40" s="391" t="str">
        <f>IF(OR(Entrée_des_observations!S40="x",Entrée_des_observations!T40&lt;&gt;"",Entrée_des_observations!U40="x"),"X","")</f>
        <v/>
      </c>
      <c r="T40" s="392" t="str">
        <f>IF(Entrée_des_observations!V40="x","X","")</f>
        <v/>
      </c>
      <c r="U40" s="392" t="str">
        <f>IF(Entrée_des_observations!W40="x","X","")</f>
        <v/>
      </c>
      <c r="V40" s="392" t="str">
        <f>IF(OR(Entrée_des_observations!X40="x",Entrée_des_observations!Y40="x"),"X","")</f>
        <v/>
      </c>
      <c r="W40" s="392" t="str">
        <f>IF(OR(Entrée_des_observations!Z40="x",Entrée_des_observations!AA40="x",Entrée_des_observations!AB40="x",Entrée_des_observations!AC40="x"),"X","")</f>
        <v/>
      </c>
      <c r="X40" s="392" t="str">
        <f>IF(OR(Entrée_des_observations!AD40="x",Entrée_des_observations!AE40="x"),"X","")</f>
        <v/>
      </c>
      <c r="Y40" s="392" t="str">
        <f>IF(Entrée_des_observations!AF40="x","X","")</f>
        <v/>
      </c>
      <c r="Z40" s="393" t="str">
        <f>IF(OR(Entrée_des_observations!AG40="x",Entrée_des_observations!AH40="x",Entrée_des_observations!AI40="x",Entrée_des_observations!AJ40="x"),"X","")</f>
        <v/>
      </c>
      <c r="AA40" s="15">
        <f>Entrée_des_observations!T40</f>
        <v>0</v>
      </c>
    </row>
    <row r="41" spans="1:27" ht="15.75" customHeight="1">
      <c r="A41" s="340"/>
      <c r="B41" s="348"/>
      <c r="C41" s="348"/>
      <c r="D41" s="348"/>
      <c r="E41" s="348"/>
      <c r="F41" s="348"/>
      <c r="G41" s="348"/>
      <c r="H41" s="340"/>
      <c r="I41" s="340"/>
      <c r="J41" s="340"/>
      <c r="K41" s="400"/>
      <c r="L41" s="401"/>
      <c r="M41" s="401"/>
      <c r="N41" s="401"/>
      <c r="O41" s="401"/>
      <c r="P41" s="343"/>
      <c r="Q41" s="402"/>
      <c r="R41" s="390" t="str">
        <f>Entrée_des_observations!A41</f>
        <v>Elève-37</v>
      </c>
      <c r="S41" s="391" t="str">
        <f>IF(OR(Entrée_des_observations!S41="x",Entrée_des_observations!T41&lt;&gt;"",Entrée_des_observations!U41="x"),"X","")</f>
        <v/>
      </c>
      <c r="T41" s="392" t="str">
        <f>IF(Entrée_des_observations!V41="x","X","")</f>
        <v/>
      </c>
      <c r="U41" s="392" t="str">
        <f>IF(Entrée_des_observations!W41="x","X","")</f>
        <v/>
      </c>
      <c r="V41" s="392" t="str">
        <f>IF(OR(Entrée_des_observations!X41="x",Entrée_des_observations!Y41="x"),"X","")</f>
        <v/>
      </c>
      <c r="W41" s="392" t="str">
        <f>IF(OR(Entrée_des_observations!Z41="x",Entrée_des_observations!AA41="x",Entrée_des_observations!AB41="x",Entrée_des_observations!AC41="x"),"X","")</f>
        <v/>
      </c>
      <c r="X41" s="392" t="str">
        <f>IF(OR(Entrée_des_observations!AD41="x",Entrée_des_observations!AE41="x"),"X","")</f>
        <v/>
      </c>
      <c r="Y41" s="392" t="str">
        <f>IF(Entrée_des_observations!AF41="x","X","")</f>
        <v/>
      </c>
      <c r="Z41" s="393" t="str">
        <f>IF(OR(Entrée_des_observations!AG41="x",Entrée_des_observations!AH41="x",Entrée_des_observations!AI41="x",Entrée_des_observations!AJ41="x"),"X","")</f>
        <v/>
      </c>
      <c r="AA41" s="15">
        <f>Entrée_des_observations!T41</f>
        <v>0</v>
      </c>
    </row>
    <row r="42" spans="1:27" ht="15.75" customHeight="1">
      <c r="A42" s="340"/>
      <c r="B42" s="348"/>
      <c r="C42" s="348"/>
      <c r="D42" s="348"/>
      <c r="E42" s="348"/>
      <c r="F42" s="348"/>
      <c r="G42" s="348"/>
      <c r="H42" s="340"/>
      <c r="I42" s="340"/>
      <c r="J42" s="340"/>
      <c r="K42" s="400"/>
      <c r="L42" s="401"/>
      <c r="M42" s="401"/>
      <c r="N42" s="401"/>
      <c r="O42" s="401"/>
      <c r="P42" s="343"/>
      <c r="Q42" s="402"/>
      <c r="R42" s="390" t="str">
        <f>Entrée_des_observations!A42</f>
        <v>Elève-38</v>
      </c>
      <c r="S42" s="391" t="str">
        <f>IF(OR(Entrée_des_observations!S42="x",Entrée_des_observations!T42&lt;&gt;"",Entrée_des_observations!U42="x"),"X","")</f>
        <v/>
      </c>
      <c r="T42" s="392" t="str">
        <f>IF(Entrée_des_observations!V42="x","X","")</f>
        <v/>
      </c>
      <c r="U42" s="392" t="str">
        <f>IF(Entrée_des_observations!W42="x","X","")</f>
        <v/>
      </c>
      <c r="V42" s="392" t="str">
        <f>IF(OR(Entrée_des_observations!X42="x",Entrée_des_observations!Y42="x"),"X","")</f>
        <v/>
      </c>
      <c r="W42" s="392" t="str">
        <f>IF(OR(Entrée_des_observations!Z42="x",Entrée_des_observations!AA42="x",Entrée_des_observations!AB42="x",Entrée_des_observations!AC42="x"),"X","")</f>
        <v/>
      </c>
      <c r="X42" s="392" t="str">
        <f>IF(OR(Entrée_des_observations!AD42="x",Entrée_des_observations!AE42="x"),"X","")</f>
        <v/>
      </c>
      <c r="Y42" s="392" t="str">
        <f>IF(Entrée_des_observations!AF42="x","X","")</f>
        <v/>
      </c>
      <c r="Z42" s="393" t="str">
        <f>IF(OR(Entrée_des_observations!AG42="x",Entrée_des_observations!AH42="x",Entrée_des_observations!AI42="x",Entrée_des_observations!AJ42="x"),"X","")</f>
        <v/>
      </c>
      <c r="AA42" s="15">
        <f>Entrée_des_observations!T42</f>
        <v>0</v>
      </c>
    </row>
    <row r="43" spans="1:27" ht="15.75" customHeight="1">
      <c r="A43" s="340"/>
      <c r="B43" s="348"/>
      <c r="C43" s="348"/>
      <c r="D43" s="348"/>
      <c r="E43" s="348"/>
      <c r="F43" s="348"/>
      <c r="G43" s="348"/>
      <c r="H43" s="340"/>
      <c r="I43" s="340"/>
      <c r="J43" s="340"/>
      <c r="K43" s="400"/>
      <c r="L43" s="401"/>
      <c r="M43" s="401"/>
      <c r="N43" s="401"/>
      <c r="O43" s="401"/>
      <c r="P43" s="343"/>
      <c r="Q43" s="402"/>
      <c r="R43" s="390" t="str">
        <f>Entrée_des_observations!A43</f>
        <v>Elève-39</v>
      </c>
      <c r="S43" s="391" t="str">
        <f>IF(OR(Entrée_des_observations!S43="x",Entrée_des_observations!T43&lt;&gt;"",Entrée_des_observations!U43="x"),"X","")</f>
        <v/>
      </c>
      <c r="T43" s="392" t="str">
        <f>IF(Entrée_des_observations!V43="x","X","")</f>
        <v/>
      </c>
      <c r="U43" s="392" t="str">
        <f>IF(Entrée_des_observations!W43="x","X","")</f>
        <v/>
      </c>
      <c r="V43" s="392" t="str">
        <f>IF(OR(Entrée_des_observations!X43="x",Entrée_des_observations!Y43="x"),"X","")</f>
        <v/>
      </c>
      <c r="W43" s="392" t="str">
        <f>IF(OR(Entrée_des_observations!Z43="x",Entrée_des_observations!AA43="x",Entrée_des_observations!AB43="x",Entrée_des_observations!AC43="x"),"X","")</f>
        <v/>
      </c>
      <c r="X43" s="392" t="str">
        <f>IF(OR(Entrée_des_observations!AD43="x",Entrée_des_observations!AE43="x"),"X","")</f>
        <v/>
      </c>
      <c r="Y43" s="392" t="str">
        <f>IF(Entrée_des_observations!AF43="x","X","")</f>
        <v/>
      </c>
      <c r="Z43" s="393" t="str">
        <f>IF(OR(Entrée_des_observations!AG43="x",Entrée_des_observations!AH43="x",Entrée_des_observations!AI43="x",Entrée_des_observations!AJ43="x"),"X","")</f>
        <v/>
      </c>
      <c r="AA43" s="15">
        <f>Entrée_des_observations!T43</f>
        <v>0</v>
      </c>
    </row>
    <row r="44" spans="1:27" ht="15.75" customHeight="1">
      <c r="A44" s="340"/>
      <c r="B44" s="348"/>
      <c r="C44" s="348"/>
      <c r="D44" s="348"/>
      <c r="E44" s="348"/>
      <c r="F44" s="348"/>
      <c r="G44" s="348"/>
      <c r="H44" s="340"/>
      <c r="I44" s="340"/>
      <c r="J44" s="340"/>
      <c r="K44" s="400"/>
      <c r="L44" s="401"/>
      <c r="M44" s="401"/>
      <c r="N44" s="401"/>
      <c r="O44" s="401"/>
      <c r="P44" s="343"/>
      <c r="Q44" s="402"/>
      <c r="R44" s="390" t="str">
        <f>Entrée_des_observations!A44</f>
        <v>Elève-40</v>
      </c>
      <c r="S44" s="391" t="str">
        <f>IF(OR(Entrée_des_observations!S44="x",Entrée_des_observations!T44&lt;&gt;"",Entrée_des_observations!U44="x"),"X","")</f>
        <v/>
      </c>
      <c r="T44" s="392" t="str">
        <f>IF(Entrée_des_observations!V44="x","X","")</f>
        <v/>
      </c>
      <c r="U44" s="392" t="str">
        <f>IF(Entrée_des_observations!W44="x","X","")</f>
        <v/>
      </c>
      <c r="V44" s="392" t="str">
        <f>IF(OR(Entrée_des_observations!X44="x",Entrée_des_observations!Y44="x"),"X","")</f>
        <v/>
      </c>
      <c r="W44" s="392" t="str">
        <f>IF(OR(Entrée_des_observations!Z44="x",Entrée_des_observations!AA44="x",Entrée_des_observations!AB44="x",Entrée_des_observations!AC44="x"),"X","")</f>
        <v/>
      </c>
      <c r="X44" s="392" t="str">
        <f>IF(OR(Entrée_des_observations!AD44="x",Entrée_des_observations!AE44="x"),"X","")</f>
        <v/>
      </c>
      <c r="Y44" s="392" t="str">
        <f>IF(Entrée_des_observations!AF44="x","X","")</f>
        <v/>
      </c>
      <c r="Z44" s="393" t="str">
        <f>IF(OR(Entrée_des_observations!AG44="x",Entrée_des_observations!AH44="x",Entrée_des_observations!AI44="x",Entrée_des_observations!AJ44="x"),"X","")</f>
        <v/>
      </c>
      <c r="AA44" s="15">
        <f>Entrée_des_observations!T44</f>
        <v>0</v>
      </c>
    </row>
    <row r="45" spans="1:27" ht="15.75" customHeight="1">
      <c r="A45" s="340"/>
      <c r="B45" s="348"/>
      <c r="C45" s="348"/>
      <c r="D45" s="348"/>
      <c r="E45" s="348"/>
      <c r="F45" s="348"/>
      <c r="G45" s="348"/>
      <c r="H45" s="340"/>
      <c r="I45" s="340"/>
      <c r="J45" s="340"/>
      <c r="K45" s="400"/>
      <c r="L45" s="401"/>
      <c r="M45" s="401"/>
      <c r="N45" s="401"/>
      <c r="O45" s="401"/>
      <c r="P45" s="343"/>
      <c r="Q45" s="402"/>
      <c r="R45" s="390" t="str">
        <f>Entrée_des_observations!A45</f>
        <v>Elève-41</v>
      </c>
      <c r="S45" s="391" t="str">
        <f>IF(OR(Entrée_des_observations!S45="x",Entrée_des_observations!T45&lt;&gt;"",Entrée_des_observations!U45="x"),"X","")</f>
        <v/>
      </c>
      <c r="T45" s="392" t="str">
        <f>IF(Entrée_des_observations!V45="x","X","")</f>
        <v/>
      </c>
      <c r="U45" s="392" t="str">
        <f>IF(Entrée_des_observations!W45="x","X","")</f>
        <v/>
      </c>
      <c r="V45" s="392" t="str">
        <f>IF(OR(Entrée_des_observations!X45="x",Entrée_des_observations!Y45="x"),"X","")</f>
        <v/>
      </c>
      <c r="W45" s="392" t="str">
        <f>IF(OR(Entrée_des_observations!Z45="x",Entrée_des_observations!AA45="x",Entrée_des_observations!AB45="x",Entrée_des_observations!AC45="x"),"X","")</f>
        <v/>
      </c>
      <c r="X45" s="392" t="str">
        <f>IF(OR(Entrée_des_observations!AD45="x",Entrée_des_observations!AE45="x"),"X","")</f>
        <v/>
      </c>
      <c r="Y45" s="392" t="str">
        <f>IF(Entrée_des_observations!AF45="x","X","")</f>
        <v/>
      </c>
      <c r="Z45" s="393" t="str">
        <f>IF(OR(Entrée_des_observations!AG45="x",Entrée_des_observations!AH45="x",Entrée_des_observations!AI45="x",Entrée_des_observations!AJ45="x"),"X","")</f>
        <v/>
      </c>
      <c r="AA45" s="15">
        <f>Entrée_des_observations!T45</f>
        <v>0</v>
      </c>
    </row>
    <row r="46" spans="1:27" ht="15.75" customHeight="1">
      <c r="A46" s="340"/>
      <c r="B46" s="348"/>
      <c r="C46" s="348"/>
      <c r="D46" s="348"/>
      <c r="E46" s="348"/>
      <c r="F46" s="348"/>
      <c r="G46" s="348"/>
      <c r="H46" s="340"/>
      <c r="I46" s="340"/>
      <c r="J46" s="340"/>
      <c r="K46" s="400"/>
      <c r="L46" s="401"/>
      <c r="M46" s="401"/>
      <c r="N46" s="401"/>
      <c r="O46" s="401"/>
      <c r="P46" s="343"/>
      <c r="Q46" s="402"/>
      <c r="R46" s="390" t="str">
        <f>Entrée_des_observations!A46</f>
        <v>Elève-42</v>
      </c>
      <c r="S46" s="391" t="str">
        <f>IF(OR(Entrée_des_observations!S46="x",Entrée_des_observations!T46&lt;&gt;"",Entrée_des_observations!U46="x"),"X","")</f>
        <v/>
      </c>
      <c r="T46" s="392" t="str">
        <f>IF(Entrée_des_observations!V46="x","X","")</f>
        <v/>
      </c>
      <c r="U46" s="392" t="str">
        <f>IF(Entrée_des_observations!W46="x","X","")</f>
        <v/>
      </c>
      <c r="V46" s="392" t="str">
        <f>IF(OR(Entrée_des_observations!X46="x",Entrée_des_observations!Y46="x"),"X","")</f>
        <v/>
      </c>
      <c r="W46" s="392" t="str">
        <f>IF(OR(Entrée_des_observations!Z46="x",Entrée_des_observations!AA46="x",Entrée_des_observations!AB46="x",Entrée_des_observations!AC46="x"),"X","")</f>
        <v/>
      </c>
      <c r="X46" s="392" t="str">
        <f>IF(OR(Entrée_des_observations!AD46="x",Entrée_des_observations!AE46="x"),"X","")</f>
        <v/>
      </c>
      <c r="Y46" s="392" t="str">
        <f>IF(Entrée_des_observations!AF46="x","X","")</f>
        <v/>
      </c>
      <c r="Z46" s="393" t="str">
        <f>IF(OR(Entrée_des_observations!AG46="x",Entrée_des_observations!AH46="x",Entrée_des_observations!AI46="x",Entrée_des_observations!AJ46="x"),"X","")</f>
        <v/>
      </c>
      <c r="AA46" s="15">
        <f>Entrée_des_observations!T46</f>
        <v>0</v>
      </c>
    </row>
    <row r="47" spans="1:27" ht="15.75" customHeight="1">
      <c r="A47" s="340"/>
      <c r="B47" s="348"/>
      <c r="C47" s="348"/>
      <c r="D47" s="348"/>
      <c r="E47" s="348"/>
      <c r="F47" s="348"/>
      <c r="G47" s="348"/>
      <c r="H47" s="340"/>
      <c r="I47" s="340"/>
      <c r="J47" s="340"/>
      <c r="K47" s="400"/>
      <c r="L47" s="401"/>
      <c r="M47" s="401"/>
      <c r="N47" s="401"/>
      <c r="O47" s="401"/>
      <c r="P47" s="343"/>
      <c r="Q47" s="402"/>
      <c r="R47" s="390" t="str">
        <f>Entrée_des_observations!A47</f>
        <v>Elève-43</v>
      </c>
      <c r="S47" s="391" t="str">
        <f>IF(OR(Entrée_des_observations!S47="x",Entrée_des_observations!T47&lt;&gt;"",Entrée_des_observations!U47="x"),"X","")</f>
        <v/>
      </c>
      <c r="T47" s="392" t="str">
        <f>IF(Entrée_des_observations!V47="x","X","")</f>
        <v/>
      </c>
      <c r="U47" s="392" t="str">
        <f>IF(Entrée_des_observations!W47="x","X","")</f>
        <v/>
      </c>
      <c r="V47" s="392" t="str">
        <f>IF(OR(Entrée_des_observations!X47="x",Entrée_des_observations!Y47="x"),"X","")</f>
        <v/>
      </c>
      <c r="W47" s="392" t="str">
        <f>IF(OR(Entrée_des_observations!Z47="x",Entrée_des_observations!AA47="x",Entrée_des_observations!AB47="x",Entrée_des_observations!AC47="x"),"X","")</f>
        <v/>
      </c>
      <c r="X47" s="392" t="str">
        <f>IF(OR(Entrée_des_observations!AD47="x",Entrée_des_observations!AE47="x"),"X","")</f>
        <v/>
      </c>
      <c r="Y47" s="392" t="str">
        <f>IF(Entrée_des_observations!AF47="x","X","")</f>
        <v/>
      </c>
      <c r="Z47" s="393" t="str">
        <f>IF(OR(Entrée_des_observations!AG47="x",Entrée_des_observations!AH47="x",Entrée_des_observations!AI47="x",Entrée_des_observations!AJ47="x"),"X","")</f>
        <v/>
      </c>
      <c r="AA47" s="15">
        <f>Entrée_des_observations!T47</f>
        <v>0</v>
      </c>
    </row>
    <row r="48" spans="1:27" ht="15.75" customHeight="1">
      <c r="A48" s="340"/>
      <c r="B48" s="348"/>
      <c r="C48" s="348"/>
      <c r="D48" s="348"/>
      <c r="E48" s="348"/>
      <c r="F48" s="348"/>
      <c r="G48" s="348"/>
      <c r="H48" s="340"/>
      <c r="I48" s="340"/>
      <c r="J48" s="340"/>
      <c r="K48" s="400"/>
      <c r="L48" s="401"/>
      <c r="M48" s="401"/>
      <c r="N48" s="401"/>
      <c r="O48" s="401"/>
      <c r="P48" s="343"/>
      <c r="Q48" s="402"/>
      <c r="R48" s="390" t="str">
        <f>Entrée_des_observations!A48</f>
        <v>Elève-44</v>
      </c>
      <c r="S48" s="391" t="str">
        <f>IF(OR(Entrée_des_observations!S48="x",Entrée_des_observations!T48&lt;&gt;"",Entrée_des_observations!U48="x"),"X","")</f>
        <v/>
      </c>
      <c r="T48" s="392" t="str">
        <f>IF(Entrée_des_observations!V48="x","X","")</f>
        <v/>
      </c>
      <c r="U48" s="392" t="str">
        <f>IF(Entrée_des_observations!W48="x","X","")</f>
        <v/>
      </c>
      <c r="V48" s="392" t="str">
        <f>IF(OR(Entrée_des_observations!X48="x",Entrée_des_observations!Y48="x"),"X","")</f>
        <v/>
      </c>
      <c r="W48" s="392" t="str">
        <f>IF(OR(Entrée_des_observations!Z48="x",Entrée_des_observations!AA48="x",Entrée_des_observations!AB48="x",Entrée_des_observations!AC48="x"),"X","")</f>
        <v/>
      </c>
      <c r="X48" s="392" t="str">
        <f>IF(OR(Entrée_des_observations!AD48="x",Entrée_des_observations!AE48="x"),"X","")</f>
        <v/>
      </c>
      <c r="Y48" s="392" t="str">
        <f>IF(Entrée_des_observations!AF48="x","X","")</f>
        <v/>
      </c>
      <c r="Z48" s="393" t="str">
        <f>IF(OR(Entrée_des_observations!AG48="x",Entrée_des_observations!AH48="x",Entrée_des_observations!AI48="x",Entrée_des_observations!AJ48="x"),"X","")</f>
        <v/>
      </c>
      <c r="AA48" s="15">
        <f>Entrée_des_observations!T48</f>
        <v>0</v>
      </c>
    </row>
    <row r="49" spans="1:27" ht="15.75" customHeight="1">
      <c r="A49" s="340"/>
      <c r="B49" s="348"/>
      <c r="C49" s="348"/>
      <c r="D49" s="348"/>
      <c r="E49" s="348"/>
      <c r="F49" s="348"/>
      <c r="G49" s="348"/>
      <c r="H49" s="340"/>
      <c r="I49" s="340"/>
      <c r="J49" s="340"/>
      <c r="K49" s="400"/>
      <c r="L49" s="401"/>
      <c r="M49" s="401"/>
      <c r="N49" s="401"/>
      <c r="O49" s="401"/>
      <c r="P49" s="343"/>
      <c r="Q49" s="402"/>
      <c r="R49" s="390" t="str">
        <f>Entrée_des_observations!A49</f>
        <v>Elève-45</v>
      </c>
      <c r="S49" s="391" t="str">
        <f>IF(OR(Entrée_des_observations!S49="x",Entrée_des_observations!T49&lt;&gt;"",Entrée_des_observations!U49="x"),"X","")</f>
        <v/>
      </c>
      <c r="T49" s="392" t="str">
        <f>IF(Entrée_des_observations!V49="x","X","")</f>
        <v/>
      </c>
      <c r="U49" s="392" t="str">
        <f>IF(Entrée_des_observations!W49="x","X","")</f>
        <v/>
      </c>
      <c r="V49" s="392" t="str">
        <f>IF(OR(Entrée_des_observations!X49="x",Entrée_des_observations!Y49="x"),"X","")</f>
        <v/>
      </c>
      <c r="W49" s="392" t="str">
        <f>IF(OR(Entrée_des_observations!Z49="x",Entrée_des_observations!AA49="x",Entrée_des_observations!AB49="x",Entrée_des_observations!AC49="x"),"X","")</f>
        <v/>
      </c>
      <c r="X49" s="392" t="str">
        <f>IF(OR(Entrée_des_observations!AD49="x",Entrée_des_observations!AE49="x"),"X","")</f>
        <v/>
      </c>
      <c r="Y49" s="392" t="str">
        <f>IF(Entrée_des_observations!AF49="x","X","")</f>
        <v/>
      </c>
      <c r="Z49" s="393" t="str">
        <f>IF(OR(Entrée_des_observations!AG49="x",Entrée_des_observations!AH49="x",Entrée_des_observations!AI49="x",Entrée_des_observations!AJ49="x"),"X","")</f>
        <v/>
      </c>
      <c r="AA49" s="15">
        <f>Entrée_des_observations!T49</f>
        <v>0</v>
      </c>
    </row>
    <row r="50" spans="1:27" ht="15.75" customHeight="1">
      <c r="A50" s="340"/>
      <c r="B50" s="348"/>
      <c r="C50" s="348"/>
      <c r="D50" s="348"/>
      <c r="E50" s="348"/>
      <c r="F50" s="348"/>
      <c r="G50" s="348"/>
      <c r="H50" s="340"/>
      <c r="I50" s="340"/>
      <c r="J50" s="340"/>
      <c r="K50" s="400"/>
      <c r="L50" s="401"/>
      <c r="M50" s="401"/>
      <c r="N50" s="401"/>
      <c r="O50" s="401"/>
      <c r="P50" s="343"/>
      <c r="Q50" s="402"/>
      <c r="R50" s="390">
        <f>Entrée_des_observations!A50</f>
        <v>0</v>
      </c>
      <c r="S50" s="391" t="str">
        <f>IF(OR(Entrée_des_observations!S50="x",Entrée_des_observations!T50&lt;&gt;"",Entrée_des_observations!U50="x"),"X","")</f>
        <v/>
      </c>
      <c r="T50" s="392" t="str">
        <f>IF(Entrée_des_observations!V50="x","X","")</f>
        <v/>
      </c>
      <c r="U50" s="392" t="str">
        <f>IF(Entrée_des_observations!W50="x","X","")</f>
        <v/>
      </c>
      <c r="V50" s="392" t="str">
        <f>IF(OR(Entrée_des_observations!X50="x",Entrée_des_observations!Y50="x"),"X","")</f>
        <v/>
      </c>
      <c r="W50" s="392" t="str">
        <f>IF(OR(Entrée_des_observations!Z50="x",Entrée_des_observations!AA50="x",Entrée_des_observations!AB50="x",Entrée_des_observations!AC50="x"),"X","")</f>
        <v/>
      </c>
      <c r="X50" s="392" t="str">
        <f>IF(OR(Entrée_des_observations!AD50="x",Entrée_des_observations!AE50="x"),"X","")</f>
        <v/>
      </c>
      <c r="Y50" s="392" t="str">
        <f>IF(Entrée_des_observations!AF50="x","X","")</f>
        <v/>
      </c>
      <c r="Z50" s="393" t="str">
        <f>IF(OR(Entrée_des_observations!AG50="x",Entrée_des_observations!AH50="x",Entrée_des_observations!AI50="x",Entrée_des_observations!AJ50="x"),"X","")</f>
        <v/>
      </c>
      <c r="AA50" s="15">
        <f>Entrée_des_observations!T50</f>
        <v>0</v>
      </c>
    </row>
    <row r="51" spans="1:27" ht="15.75" customHeight="1">
      <c r="A51" s="340"/>
      <c r="B51" s="348"/>
      <c r="C51" s="348"/>
      <c r="D51" s="348"/>
      <c r="E51" s="348"/>
      <c r="F51" s="348"/>
      <c r="G51" s="348"/>
      <c r="H51" s="340"/>
      <c r="I51" s="340"/>
      <c r="J51" s="340"/>
      <c r="K51" s="400"/>
      <c r="L51" s="401"/>
      <c r="M51" s="401"/>
      <c r="N51" s="401"/>
      <c r="O51" s="401"/>
      <c r="P51" s="343"/>
      <c r="Q51" s="402"/>
      <c r="R51" s="390">
        <f>Entrée_des_observations!A51</f>
        <v>0</v>
      </c>
      <c r="S51" s="391" t="str">
        <f>IF(OR(Entrée_des_observations!S51="x",Entrée_des_observations!T51&lt;&gt;"",Entrée_des_observations!U51="x"),"X","")</f>
        <v/>
      </c>
      <c r="T51" s="392" t="str">
        <f>IF(Entrée_des_observations!V51="x","X","")</f>
        <v/>
      </c>
      <c r="U51" s="392" t="str">
        <f>IF(Entrée_des_observations!W51="x","X","")</f>
        <v/>
      </c>
      <c r="V51" s="392" t="str">
        <f>IF(OR(Entrée_des_observations!X51="x",Entrée_des_observations!Y51="x"),"X","")</f>
        <v/>
      </c>
      <c r="W51" s="392" t="str">
        <f>IF(OR(Entrée_des_observations!Z51="x",Entrée_des_observations!AA51="x",Entrée_des_observations!AB51="x",Entrée_des_observations!AC51="x"),"X","")</f>
        <v/>
      </c>
      <c r="X51" s="392" t="str">
        <f>IF(OR(Entrée_des_observations!AD51="x",Entrée_des_observations!AE51="x"),"X","")</f>
        <v/>
      </c>
      <c r="Y51" s="392" t="str">
        <f>IF(Entrée_des_observations!AF51="x","X","")</f>
        <v/>
      </c>
      <c r="Z51" s="393" t="str">
        <f>IF(OR(Entrée_des_observations!AG51="x",Entrée_des_observations!AH51="x",Entrée_des_observations!AI51="x",Entrée_des_observations!AJ51="x"),"X","")</f>
        <v/>
      </c>
      <c r="AA51" s="15">
        <f>Entrée_des_observations!T51</f>
        <v>0</v>
      </c>
    </row>
    <row r="52" spans="1:27" ht="15.75" customHeight="1">
      <c r="A52" s="340"/>
      <c r="B52" s="348"/>
      <c r="C52" s="348"/>
      <c r="D52" s="348"/>
      <c r="E52" s="348"/>
      <c r="F52" s="348"/>
      <c r="G52" s="348"/>
      <c r="H52" s="340"/>
      <c r="I52" s="340"/>
      <c r="J52" s="340"/>
      <c r="K52" s="400"/>
      <c r="L52" s="401"/>
      <c r="M52" s="401"/>
      <c r="N52" s="401"/>
      <c r="O52" s="401"/>
      <c r="P52" s="343"/>
      <c r="Q52" s="402"/>
      <c r="R52" s="390">
        <f>Entrée_des_observations!A52</f>
        <v>0</v>
      </c>
      <c r="S52" s="391" t="str">
        <f>IF(OR(Entrée_des_observations!S52="x",Entrée_des_observations!T52&lt;&gt;"",Entrée_des_observations!U52="x"),"X","")</f>
        <v/>
      </c>
      <c r="T52" s="392" t="str">
        <f>IF(Entrée_des_observations!V52="x","X","")</f>
        <v/>
      </c>
      <c r="U52" s="392" t="str">
        <f>IF(Entrée_des_observations!W52="x","X","")</f>
        <v/>
      </c>
      <c r="V52" s="392" t="str">
        <f>IF(OR(Entrée_des_observations!X52="x",Entrée_des_observations!Y52="x"),"X","")</f>
        <v/>
      </c>
      <c r="W52" s="392" t="str">
        <f>IF(OR(Entrée_des_observations!Z52="x",Entrée_des_observations!AA52="x",Entrée_des_observations!AB52="x",Entrée_des_observations!AC52="x"),"X","")</f>
        <v/>
      </c>
      <c r="X52" s="392" t="str">
        <f>IF(OR(Entrée_des_observations!AD52="x",Entrée_des_observations!AE52="x"),"X","")</f>
        <v/>
      </c>
      <c r="Y52" s="392" t="str">
        <f>IF(Entrée_des_observations!AF52="x","X","")</f>
        <v/>
      </c>
      <c r="Z52" s="393" t="str">
        <f>IF(OR(Entrée_des_observations!AG52="x",Entrée_des_observations!AH52="x",Entrée_des_observations!AI52="x",Entrée_des_observations!AJ52="x"),"X","")</f>
        <v/>
      </c>
      <c r="AA52" s="15">
        <f>Entrée_des_observations!T52</f>
        <v>0</v>
      </c>
    </row>
    <row r="53" spans="1:27" ht="15.75" customHeight="1">
      <c r="A53" s="340"/>
      <c r="B53" s="348"/>
      <c r="C53" s="348"/>
      <c r="D53" s="348"/>
      <c r="E53" s="348"/>
      <c r="F53" s="348"/>
      <c r="G53" s="348"/>
      <c r="H53" s="340"/>
      <c r="I53" s="340"/>
      <c r="J53" s="340"/>
      <c r="K53" s="400"/>
      <c r="L53" s="401"/>
      <c r="M53" s="401"/>
      <c r="N53" s="401"/>
      <c r="O53" s="401"/>
      <c r="P53" s="343"/>
      <c r="Q53" s="402"/>
      <c r="R53" s="390">
        <f>Entrée_des_observations!A53</f>
        <v>0</v>
      </c>
      <c r="S53" s="391" t="str">
        <f>IF(OR(Entrée_des_observations!S53="x",Entrée_des_observations!T53&lt;&gt;"",Entrée_des_observations!U53="x"),"X","")</f>
        <v/>
      </c>
      <c r="T53" s="392" t="str">
        <f>IF(Entrée_des_observations!V53="x","X","")</f>
        <v/>
      </c>
      <c r="U53" s="392" t="str">
        <f>IF(Entrée_des_observations!W53="x","X","")</f>
        <v/>
      </c>
      <c r="V53" s="392" t="str">
        <f>IF(OR(Entrée_des_observations!X53="x",Entrée_des_observations!Y53="x"),"X","")</f>
        <v/>
      </c>
      <c r="W53" s="392" t="str">
        <f>IF(OR(Entrée_des_observations!Z53="x",Entrée_des_observations!AA53="x",Entrée_des_observations!AB53="x",Entrée_des_observations!AC53="x"),"X","")</f>
        <v/>
      </c>
      <c r="X53" s="392" t="str">
        <f>IF(OR(Entrée_des_observations!AD53="x",Entrée_des_observations!AE53="x"),"X","")</f>
        <v/>
      </c>
      <c r="Y53" s="392" t="str">
        <f>IF(Entrée_des_observations!AF53="x","X","")</f>
        <v/>
      </c>
      <c r="Z53" s="393" t="str">
        <f>IF(OR(Entrée_des_observations!AG53="x",Entrée_des_observations!AH53="x",Entrée_des_observations!AI53="x",Entrée_des_observations!AJ53="x"),"X","")</f>
        <v/>
      </c>
      <c r="AA53" s="15">
        <f>Entrée_des_observations!T53</f>
        <v>0</v>
      </c>
    </row>
    <row r="54" spans="1:27" ht="15.75" customHeight="1">
      <c r="A54" s="340"/>
      <c r="B54" s="348"/>
      <c r="C54" s="348"/>
      <c r="D54" s="348"/>
      <c r="E54" s="348"/>
      <c r="F54" s="348"/>
      <c r="G54" s="348"/>
      <c r="H54" s="340"/>
      <c r="I54" s="340"/>
      <c r="J54" s="340"/>
      <c r="K54" s="400"/>
      <c r="L54" s="401"/>
      <c r="M54" s="401"/>
      <c r="N54" s="401"/>
      <c r="O54" s="401"/>
      <c r="P54" s="343"/>
      <c r="Q54" s="402"/>
      <c r="R54" s="390">
        <f>Entrée_des_observations!A54</f>
        <v>0</v>
      </c>
      <c r="S54" s="391" t="str">
        <f>IF(OR(Entrée_des_observations!S54="x",Entrée_des_observations!T54&lt;&gt;"",Entrée_des_observations!U54="x"),"X","")</f>
        <v/>
      </c>
      <c r="T54" s="392" t="str">
        <f>IF(Entrée_des_observations!V54="x","X","")</f>
        <v/>
      </c>
      <c r="U54" s="392" t="str">
        <f>IF(Entrée_des_observations!W54="x","X","")</f>
        <v/>
      </c>
      <c r="V54" s="392" t="str">
        <f>IF(OR(Entrée_des_observations!X54="x",Entrée_des_observations!Y54="x"),"X","")</f>
        <v/>
      </c>
      <c r="W54" s="392" t="str">
        <f>IF(OR(Entrée_des_observations!Z54="x",Entrée_des_observations!AA54="x",Entrée_des_observations!AB54="x",Entrée_des_observations!AC54="x"),"X","")</f>
        <v/>
      </c>
      <c r="X54" s="392" t="str">
        <f>IF(OR(Entrée_des_observations!AD54="x",Entrée_des_observations!AE54="x"),"X","")</f>
        <v/>
      </c>
      <c r="Y54" s="392" t="str">
        <f>IF(Entrée_des_observations!AF54="x","X","")</f>
        <v/>
      </c>
      <c r="Z54" s="393" t="str">
        <f>IF(OR(Entrée_des_observations!AG54="x",Entrée_des_observations!AH54="x",Entrée_des_observations!AI54="x",Entrée_des_observations!AJ54="x"),"X","")</f>
        <v/>
      </c>
      <c r="AA54" s="15">
        <f>Entrée_des_observations!T54</f>
        <v>0</v>
      </c>
    </row>
    <row r="55" spans="1:27" ht="15.75" customHeight="1">
      <c r="A55" s="340"/>
      <c r="B55" s="348"/>
      <c r="C55" s="348"/>
      <c r="D55" s="348"/>
      <c r="E55" s="348"/>
      <c r="F55" s="348"/>
      <c r="G55" s="348"/>
      <c r="H55" s="340"/>
      <c r="I55" s="340"/>
      <c r="J55" s="340"/>
      <c r="K55" s="400"/>
      <c r="L55" s="401"/>
      <c r="M55" s="401"/>
      <c r="N55" s="401"/>
      <c r="O55" s="401"/>
      <c r="P55" s="343"/>
      <c r="Q55" s="402"/>
      <c r="R55" s="402"/>
      <c r="S55" s="340"/>
      <c r="T55" s="340"/>
      <c r="U55" s="340"/>
      <c r="V55" s="347"/>
      <c r="W55" s="347"/>
      <c r="X55" s="347"/>
      <c r="Y55" s="347"/>
    </row>
    <row r="56" spans="1:27" ht="15.75" customHeight="1">
      <c r="A56" s="340"/>
      <c r="B56" s="348"/>
      <c r="C56" s="348"/>
      <c r="D56" s="348"/>
      <c r="E56" s="348"/>
      <c r="F56" s="348"/>
      <c r="G56" s="348"/>
      <c r="H56" s="340"/>
      <c r="I56" s="340"/>
      <c r="J56" s="340"/>
      <c r="K56" s="400"/>
      <c r="L56" s="401"/>
      <c r="M56" s="401"/>
      <c r="N56" s="401"/>
      <c r="O56" s="401"/>
      <c r="P56" s="343"/>
      <c r="Q56" s="402"/>
      <c r="R56" s="402"/>
      <c r="S56" s="340"/>
      <c r="T56" s="340"/>
      <c r="U56" s="340"/>
      <c r="V56" s="347"/>
      <c r="W56" s="347"/>
      <c r="X56" s="347"/>
      <c r="Y56" s="347"/>
    </row>
    <row r="57" spans="1:27" ht="15.75" customHeight="1">
      <c r="A57" s="340"/>
      <c r="B57" s="348"/>
      <c r="C57" s="348"/>
      <c r="D57" s="348"/>
      <c r="E57" s="348"/>
      <c r="F57" s="348"/>
      <c r="G57" s="348"/>
      <c r="H57" s="340"/>
      <c r="I57" s="340"/>
      <c r="J57" s="340"/>
      <c r="K57" s="400"/>
      <c r="L57" s="401"/>
      <c r="M57" s="401"/>
      <c r="N57" s="401"/>
      <c r="O57" s="401"/>
      <c r="P57" s="343"/>
      <c r="Q57" s="402"/>
      <c r="R57" s="402"/>
      <c r="S57" s="340"/>
      <c r="T57" s="340"/>
      <c r="U57" s="340"/>
      <c r="V57" s="347"/>
      <c r="W57" s="347"/>
      <c r="X57" s="347"/>
      <c r="Y57" s="347"/>
    </row>
    <row r="58" spans="1:27" ht="15.75" customHeight="1">
      <c r="A58" s="340"/>
      <c r="B58" s="348"/>
      <c r="C58" s="348"/>
      <c r="D58" s="348"/>
      <c r="E58" s="348"/>
      <c r="F58" s="348"/>
      <c r="G58" s="348"/>
      <c r="H58" s="340"/>
      <c r="I58" s="340"/>
      <c r="J58" s="340"/>
      <c r="K58" s="400"/>
      <c r="L58" s="401"/>
      <c r="M58" s="401"/>
      <c r="N58" s="401"/>
      <c r="O58" s="401"/>
      <c r="P58" s="343"/>
      <c r="Q58" s="402"/>
      <c r="R58" s="402"/>
      <c r="S58" s="340"/>
      <c r="T58" s="340"/>
      <c r="U58" s="340"/>
      <c r="V58" s="347"/>
      <c r="W58" s="347"/>
      <c r="X58" s="347"/>
      <c r="Y58" s="347"/>
    </row>
    <row r="59" spans="1:27" ht="15.75" customHeight="1">
      <c r="A59" s="340"/>
      <c r="B59" s="348"/>
      <c r="C59" s="348"/>
      <c r="D59" s="348"/>
      <c r="E59" s="348"/>
      <c r="F59" s="348"/>
      <c r="G59" s="348"/>
      <c r="H59" s="340"/>
      <c r="I59" s="340"/>
      <c r="J59" s="340"/>
      <c r="K59" s="400"/>
      <c r="L59" s="401"/>
      <c r="M59" s="401"/>
      <c r="N59" s="401"/>
      <c r="O59" s="401"/>
      <c r="P59" s="343"/>
      <c r="Q59" s="402"/>
      <c r="R59" s="402"/>
      <c r="S59" s="340"/>
      <c r="T59" s="340"/>
      <c r="U59" s="340"/>
      <c r="V59" s="347"/>
      <c r="W59" s="347"/>
      <c r="X59" s="347"/>
      <c r="Y59" s="347"/>
    </row>
    <row r="60" spans="1:27" ht="15.75" customHeight="1">
      <c r="A60" s="340"/>
      <c r="B60" s="348"/>
      <c r="C60" s="348"/>
      <c r="D60" s="348"/>
      <c r="E60" s="348"/>
      <c r="F60" s="348"/>
      <c r="G60" s="348"/>
      <c r="H60" s="340"/>
      <c r="I60" s="340"/>
      <c r="J60" s="340"/>
      <c r="K60" s="400"/>
      <c r="L60" s="401"/>
      <c r="M60" s="401"/>
      <c r="N60" s="401"/>
      <c r="O60" s="401"/>
      <c r="P60" s="343"/>
      <c r="Q60" s="402"/>
      <c r="R60" s="402"/>
      <c r="S60" s="340"/>
      <c r="T60" s="340"/>
      <c r="U60" s="340"/>
      <c r="V60" s="347"/>
      <c r="W60" s="347"/>
      <c r="X60" s="347"/>
      <c r="Y60" s="347"/>
    </row>
    <row r="61" spans="1:27" ht="15.75" customHeight="1">
      <c r="A61" s="340"/>
      <c r="B61" s="348"/>
      <c r="C61" s="348"/>
      <c r="D61" s="348"/>
      <c r="E61" s="348"/>
      <c r="F61" s="348"/>
      <c r="G61" s="348"/>
      <c r="H61" s="340"/>
      <c r="I61" s="340"/>
      <c r="J61" s="340"/>
      <c r="K61" s="400"/>
      <c r="L61" s="401"/>
      <c r="M61" s="401"/>
      <c r="N61" s="401"/>
      <c r="O61" s="401"/>
      <c r="P61" s="343"/>
      <c r="Q61" s="402"/>
      <c r="R61" s="402"/>
      <c r="S61" s="340"/>
      <c r="T61" s="340"/>
      <c r="U61" s="340"/>
      <c r="V61" s="347"/>
      <c r="W61" s="347"/>
      <c r="X61" s="347"/>
      <c r="Y61" s="347"/>
    </row>
    <row r="62" spans="1:27" ht="15.75" customHeight="1">
      <c r="A62" s="340"/>
      <c r="B62" s="348"/>
      <c r="C62" s="348"/>
      <c r="D62" s="348"/>
      <c r="E62" s="348"/>
      <c r="F62" s="348"/>
      <c r="G62" s="348"/>
      <c r="H62" s="340"/>
      <c r="I62" s="340"/>
      <c r="J62" s="340"/>
      <c r="K62" s="400"/>
      <c r="L62" s="401"/>
      <c r="M62" s="401"/>
      <c r="N62" s="401"/>
      <c r="O62" s="401"/>
      <c r="P62" s="343"/>
      <c r="Q62" s="402"/>
      <c r="R62" s="402"/>
      <c r="S62" s="340"/>
      <c r="T62" s="340"/>
      <c r="U62" s="340"/>
      <c r="V62" s="347"/>
      <c r="W62" s="347"/>
      <c r="X62" s="347"/>
      <c r="Y62" s="347"/>
    </row>
    <row r="63" spans="1:27" ht="15.75" customHeight="1">
      <c r="A63" s="340"/>
      <c r="B63" s="348"/>
      <c r="C63" s="348"/>
      <c r="D63" s="348"/>
      <c r="E63" s="348"/>
      <c r="F63" s="348"/>
      <c r="G63" s="348"/>
      <c r="H63" s="340"/>
      <c r="I63" s="340"/>
      <c r="J63" s="340"/>
      <c r="K63" s="400"/>
      <c r="L63" s="401"/>
      <c r="M63" s="401"/>
      <c r="N63" s="401"/>
      <c r="O63" s="401"/>
      <c r="P63" s="343"/>
      <c r="Q63" s="402"/>
      <c r="R63" s="402"/>
      <c r="S63" s="340"/>
      <c r="T63" s="340"/>
      <c r="U63" s="340"/>
      <c r="V63" s="347"/>
      <c r="W63" s="347"/>
      <c r="X63" s="347"/>
      <c r="Y63" s="347"/>
    </row>
    <row r="64" spans="1:27" ht="15.75" customHeight="1">
      <c r="A64" s="340"/>
      <c r="B64" s="348"/>
      <c r="C64" s="348"/>
      <c r="D64" s="348"/>
      <c r="E64" s="348"/>
      <c r="F64" s="348"/>
      <c r="G64" s="348"/>
      <c r="H64" s="340"/>
      <c r="I64" s="340"/>
      <c r="J64" s="340"/>
      <c r="K64" s="400"/>
      <c r="L64" s="401"/>
      <c r="M64" s="401"/>
      <c r="N64" s="401"/>
      <c r="O64" s="401"/>
      <c r="P64" s="343"/>
      <c r="Q64" s="402"/>
      <c r="R64" s="402"/>
      <c r="S64" s="340"/>
      <c r="T64" s="340"/>
      <c r="U64" s="340"/>
      <c r="V64" s="347"/>
      <c r="W64" s="347"/>
      <c r="X64" s="347"/>
      <c r="Y64" s="347"/>
    </row>
    <row r="65" spans="1:25" ht="15.75" customHeight="1">
      <c r="A65" s="340"/>
      <c r="B65" s="348"/>
      <c r="C65" s="348"/>
      <c r="D65" s="348"/>
      <c r="E65" s="348"/>
      <c r="F65" s="348"/>
      <c r="G65" s="348"/>
      <c r="H65" s="340"/>
      <c r="I65" s="340"/>
      <c r="J65" s="340"/>
      <c r="K65" s="400"/>
      <c r="L65" s="401"/>
      <c r="M65" s="401"/>
      <c r="N65" s="401"/>
      <c r="O65" s="401"/>
      <c r="P65" s="343"/>
      <c r="Q65" s="402"/>
      <c r="R65" s="402"/>
      <c r="S65" s="340"/>
      <c r="T65" s="340"/>
      <c r="U65" s="340"/>
      <c r="V65" s="347"/>
      <c r="W65" s="347"/>
      <c r="X65" s="347"/>
      <c r="Y65" s="347"/>
    </row>
    <row r="66" spans="1:25" ht="15.75" customHeight="1">
      <c r="A66" s="340"/>
      <c r="B66" s="348"/>
      <c r="C66" s="348"/>
      <c r="D66" s="348"/>
      <c r="E66" s="348"/>
      <c r="F66" s="348"/>
      <c r="G66" s="348"/>
      <c r="H66" s="340"/>
      <c r="I66" s="340"/>
      <c r="J66" s="340"/>
      <c r="K66" s="400"/>
      <c r="L66" s="401"/>
      <c r="M66" s="401"/>
      <c r="N66" s="401"/>
      <c r="O66" s="401"/>
      <c r="P66" s="343"/>
      <c r="Q66" s="402"/>
      <c r="R66" s="402"/>
      <c r="S66" s="340"/>
      <c r="T66" s="340"/>
      <c r="U66" s="340"/>
      <c r="V66" s="347"/>
      <c r="W66" s="347"/>
      <c r="X66" s="347"/>
      <c r="Y66" s="347"/>
    </row>
    <row r="67" spans="1:25" ht="15.75" customHeight="1">
      <c r="A67" s="340"/>
      <c r="B67" s="348"/>
      <c r="C67" s="348"/>
      <c r="D67" s="348"/>
      <c r="E67" s="348"/>
      <c r="F67" s="348"/>
      <c r="G67" s="348"/>
      <c r="H67" s="340"/>
      <c r="I67" s="340"/>
      <c r="J67" s="340"/>
      <c r="K67" s="400"/>
      <c r="L67" s="401"/>
      <c r="M67" s="401"/>
      <c r="N67" s="401"/>
      <c r="O67" s="401"/>
      <c r="P67" s="343"/>
      <c r="Q67" s="402"/>
      <c r="R67" s="402"/>
      <c r="S67" s="340"/>
      <c r="T67" s="340"/>
      <c r="U67" s="340"/>
      <c r="V67" s="347"/>
      <c r="W67" s="347"/>
      <c r="X67" s="347"/>
      <c r="Y67" s="347"/>
    </row>
    <row r="68" spans="1:25" ht="15.75" customHeight="1">
      <c r="A68" s="340"/>
      <c r="B68" s="348"/>
      <c r="C68" s="348"/>
      <c r="D68" s="348"/>
      <c r="E68" s="348"/>
      <c r="F68" s="348"/>
      <c r="G68" s="348"/>
      <c r="H68" s="340"/>
      <c r="I68" s="340"/>
      <c r="J68" s="340"/>
      <c r="K68" s="400"/>
      <c r="L68" s="401"/>
      <c r="M68" s="401"/>
      <c r="N68" s="401"/>
      <c r="O68" s="401"/>
      <c r="P68" s="343"/>
      <c r="Q68" s="402"/>
      <c r="R68" s="402"/>
      <c r="S68" s="340"/>
      <c r="T68" s="340"/>
      <c r="U68" s="340"/>
      <c r="V68" s="347"/>
      <c r="W68" s="347"/>
      <c r="X68" s="347"/>
      <c r="Y68" s="347"/>
    </row>
    <row r="69" spans="1:25" ht="15.75" customHeight="1">
      <c r="A69" s="340"/>
      <c r="B69" s="348"/>
      <c r="C69" s="348"/>
      <c r="D69" s="348"/>
      <c r="E69" s="348"/>
      <c r="F69" s="348"/>
      <c r="G69" s="348"/>
      <c r="H69" s="340"/>
      <c r="I69" s="340"/>
      <c r="J69" s="340"/>
      <c r="K69" s="400"/>
      <c r="L69" s="401"/>
      <c r="M69" s="401"/>
      <c r="N69" s="401"/>
      <c r="O69" s="401"/>
      <c r="P69" s="343"/>
      <c r="Q69" s="402"/>
      <c r="R69" s="402"/>
      <c r="S69" s="340"/>
      <c r="T69" s="340"/>
      <c r="U69" s="340"/>
      <c r="V69" s="347"/>
      <c r="W69" s="347"/>
      <c r="X69" s="347"/>
      <c r="Y69" s="347"/>
    </row>
    <row r="70" spans="1:25" ht="15.75" customHeight="1">
      <c r="A70" s="340"/>
      <c r="B70" s="348"/>
      <c r="C70" s="348"/>
      <c r="D70" s="348"/>
      <c r="E70" s="348"/>
      <c r="F70" s="348"/>
      <c r="G70" s="348"/>
      <c r="H70" s="340"/>
      <c r="I70" s="340"/>
      <c r="J70" s="340"/>
      <c r="K70" s="400"/>
      <c r="L70" s="401"/>
      <c r="M70" s="401"/>
      <c r="N70" s="401"/>
      <c r="O70" s="401"/>
      <c r="P70" s="343"/>
      <c r="Q70" s="402"/>
      <c r="R70" s="402"/>
      <c r="S70" s="340"/>
      <c r="T70" s="340"/>
      <c r="U70" s="340"/>
      <c r="V70" s="347"/>
      <c r="W70" s="347"/>
      <c r="X70" s="347"/>
      <c r="Y70" s="347"/>
    </row>
    <row r="71" spans="1:25" ht="15.75" customHeight="1">
      <c r="A71" s="340"/>
      <c r="B71" s="348"/>
      <c r="C71" s="348"/>
      <c r="D71" s="348"/>
      <c r="E71" s="348"/>
      <c r="F71" s="348"/>
      <c r="G71" s="348"/>
      <c r="H71" s="340"/>
      <c r="I71" s="340"/>
      <c r="J71" s="340"/>
      <c r="K71" s="400"/>
      <c r="L71" s="401"/>
      <c r="M71" s="401"/>
      <c r="N71" s="401"/>
      <c r="O71" s="401"/>
      <c r="P71" s="343"/>
      <c r="Q71" s="402"/>
      <c r="R71" s="402"/>
      <c r="S71" s="340"/>
      <c r="T71" s="340"/>
      <c r="U71" s="340"/>
      <c r="V71" s="347"/>
      <c r="W71" s="347"/>
      <c r="X71" s="347"/>
      <c r="Y71" s="347"/>
    </row>
    <row r="72" spans="1:25" ht="15.75" customHeight="1">
      <c r="A72" s="340"/>
      <c r="B72" s="348"/>
      <c r="C72" s="348"/>
      <c r="D72" s="348"/>
      <c r="E72" s="348"/>
      <c r="F72" s="348"/>
      <c r="G72" s="348"/>
      <c r="H72" s="340"/>
      <c r="I72" s="340"/>
      <c r="J72" s="340"/>
      <c r="K72" s="400"/>
      <c r="L72" s="401"/>
      <c r="M72" s="401"/>
      <c r="N72" s="401"/>
      <c r="O72" s="401"/>
      <c r="P72" s="343"/>
      <c r="Q72" s="402"/>
      <c r="R72" s="402"/>
      <c r="S72" s="340"/>
      <c r="T72" s="340"/>
      <c r="U72" s="340"/>
      <c r="V72" s="347"/>
      <c r="W72" s="347"/>
      <c r="X72" s="347"/>
      <c r="Y72" s="347"/>
    </row>
    <row r="73" spans="1:25" ht="15.75" customHeight="1">
      <c r="A73" s="340"/>
      <c r="B73" s="348"/>
      <c r="C73" s="348"/>
      <c r="D73" s="348"/>
      <c r="E73" s="348"/>
      <c r="F73" s="348"/>
      <c r="G73" s="348"/>
      <c r="H73" s="340"/>
      <c r="I73" s="340"/>
      <c r="J73" s="340"/>
      <c r="K73" s="400"/>
      <c r="L73" s="401"/>
      <c r="M73" s="401"/>
      <c r="N73" s="401"/>
      <c r="O73" s="401"/>
      <c r="P73" s="343"/>
      <c r="Q73" s="402"/>
      <c r="R73" s="402"/>
      <c r="S73" s="340"/>
      <c r="T73" s="340"/>
      <c r="U73" s="340"/>
      <c r="V73" s="347"/>
      <c r="W73" s="347"/>
      <c r="X73" s="347"/>
      <c r="Y73" s="347"/>
    </row>
    <row r="74" spans="1:25" ht="15.75" customHeight="1">
      <c r="A74" s="340"/>
      <c r="B74" s="348"/>
      <c r="C74" s="348"/>
      <c r="D74" s="348"/>
      <c r="E74" s="348"/>
      <c r="F74" s="348"/>
      <c r="G74" s="348"/>
      <c r="H74" s="340"/>
      <c r="I74" s="340"/>
      <c r="J74" s="340"/>
      <c r="K74" s="400"/>
      <c r="L74" s="401"/>
      <c r="M74" s="401"/>
      <c r="N74" s="401"/>
      <c r="O74" s="401"/>
      <c r="P74" s="343"/>
      <c r="Q74" s="402"/>
      <c r="R74" s="402"/>
      <c r="S74" s="340"/>
      <c r="T74" s="340"/>
      <c r="U74" s="340"/>
      <c r="V74" s="347"/>
      <c r="W74" s="347"/>
      <c r="X74" s="347"/>
      <c r="Y74" s="347"/>
    </row>
    <row r="75" spans="1:25" ht="15.75" customHeight="1">
      <c r="A75" s="340"/>
      <c r="B75" s="348"/>
      <c r="C75" s="348"/>
      <c r="D75" s="348"/>
      <c r="E75" s="348"/>
      <c r="F75" s="348"/>
      <c r="G75" s="348"/>
      <c r="H75" s="340"/>
      <c r="I75" s="340"/>
      <c r="J75" s="340"/>
      <c r="K75" s="400"/>
      <c r="L75" s="401"/>
      <c r="M75" s="401"/>
      <c r="N75" s="401"/>
      <c r="O75" s="401"/>
      <c r="P75" s="343"/>
      <c r="Q75" s="402"/>
      <c r="R75" s="402"/>
      <c r="S75" s="340"/>
      <c r="T75" s="340"/>
      <c r="U75" s="340"/>
      <c r="V75" s="347"/>
      <c r="W75" s="347"/>
      <c r="X75" s="347"/>
      <c r="Y75" s="347"/>
    </row>
    <row r="76" spans="1:25" ht="15.75" customHeight="1">
      <c r="A76" s="340"/>
      <c r="B76" s="348"/>
      <c r="C76" s="348"/>
      <c r="D76" s="348"/>
      <c r="E76" s="348"/>
      <c r="F76" s="348"/>
      <c r="G76" s="348"/>
      <c r="H76" s="340"/>
      <c r="I76" s="340"/>
      <c r="J76" s="340"/>
      <c r="K76" s="400"/>
      <c r="L76" s="401"/>
      <c r="M76" s="401"/>
      <c r="N76" s="401"/>
      <c r="O76" s="401"/>
      <c r="P76" s="343"/>
      <c r="Q76" s="402"/>
      <c r="R76" s="402"/>
      <c r="S76" s="340"/>
      <c r="T76" s="340"/>
      <c r="U76" s="340"/>
      <c r="V76" s="347"/>
      <c r="W76" s="347"/>
      <c r="X76" s="347"/>
      <c r="Y76" s="347"/>
    </row>
    <row r="77" spans="1:25" ht="15.75" customHeight="1">
      <c r="A77" s="340"/>
      <c r="B77" s="348"/>
      <c r="C77" s="348"/>
      <c r="D77" s="348"/>
      <c r="E77" s="348"/>
      <c r="F77" s="348"/>
      <c r="G77" s="348"/>
      <c r="H77" s="340"/>
      <c r="I77" s="340"/>
      <c r="J77" s="340"/>
      <c r="K77" s="400"/>
      <c r="L77" s="401"/>
      <c r="M77" s="401"/>
      <c r="N77" s="401"/>
      <c r="O77" s="401"/>
      <c r="P77" s="343"/>
      <c r="Q77" s="402"/>
      <c r="R77" s="402"/>
      <c r="S77" s="340"/>
      <c r="T77" s="340"/>
      <c r="U77" s="340"/>
      <c r="V77" s="347"/>
      <c r="W77" s="347"/>
      <c r="X77" s="347"/>
      <c r="Y77" s="347"/>
    </row>
    <row r="78" spans="1:25" ht="15.75" customHeight="1">
      <c r="A78" s="340"/>
      <c r="B78" s="348"/>
      <c r="C78" s="348"/>
      <c r="D78" s="348"/>
      <c r="E78" s="348"/>
      <c r="F78" s="348"/>
      <c r="G78" s="348"/>
      <c r="H78" s="340"/>
      <c r="I78" s="340"/>
      <c r="J78" s="340"/>
      <c r="K78" s="400"/>
      <c r="L78" s="401"/>
      <c r="M78" s="401"/>
      <c r="N78" s="401"/>
      <c r="O78" s="401"/>
      <c r="P78" s="343"/>
      <c r="Q78" s="402"/>
      <c r="R78" s="402"/>
      <c r="S78" s="340"/>
      <c r="T78" s="340"/>
      <c r="U78" s="340"/>
      <c r="V78" s="347"/>
      <c r="W78" s="347"/>
      <c r="X78" s="347"/>
      <c r="Y78" s="347"/>
    </row>
    <row r="79" spans="1:25" ht="15.75" customHeight="1">
      <c r="A79" s="340"/>
      <c r="B79" s="348"/>
      <c r="C79" s="348"/>
      <c r="D79" s="348"/>
      <c r="E79" s="348"/>
      <c r="F79" s="348"/>
      <c r="G79" s="348"/>
      <c r="H79" s="340"/>
      <c r="I79" s="340"/>
      <c r="J79" s="340"/>
      <c r="K79" s="400"/>
      <c r="L79" s="401"/>
      <c r="M79" s="401"/>
      <c r="N79" s="401"/>
      <c r="O79" s="401"/>
      <c r="P79" s="343"/>
      <c r="Q79" s="402"/>
      <c r="R79" s="402"/>
      <c r="S79" s="340"/>
      <c r="T79" s="340"/>
      <c r="U79" s="340"/>
      <c r="V79" s="347"/>
      <c r="W79" s="347"/>
      <c r="X79" s="347"/>
      <c r="Y79" s="347"/>
    </row>
    <row r="80" spans="1:25" ht="15.75" customHeight="1">
      <c r="A80" s="340"/>
      <c r="B80" s="348"/>
      <c r="C80" s="348"/>
      <c r="D80" s="348"/>
      <c r="E80" s="348"/>
      <c r="F80" s="348"/>
      <c r="G80" s="348"/>
      <c r="H80" s="340"/>
      <c r="I80" s="340"/>
      <c r="J80" s="340"/>
      <c r="K80" s="400"/>
      <c r="L80" s="401"/>
      <c r="M80" s="401"/>
      <c r="N80" s="401"/>
      <c r="O80" s="401"/>
      <c r="P80" s="343"/>
      <c r="Q80" s="402"/>
      <c r="R80" s="402"/>
      <c r="S80" s="340"/>
      <c r="T80" s="340"/>
      <c r="U80" s="340"/>
      <c r="V80" s="347"/>
      <c r="W80" s="347"/>
      <c r="X80" s="347"/>
      <c r="Y80" s="347"/>
    </row>
    <row r="81" spans="1:25" ht="15.75" customHeight="1">
      <c r="A81" s="340"/>
      <c r="B81" s="348"/>
      <c r="C81" s="348"/>
      <c r="D81" s="348"/>
      <c r="E81" s="348"/>
      <c r="F81" s="348"/>
      <c r="G81" s="348"/>
      <c r="H81" s="340"/>
      <c r="I81" s="340"/>
      <c r="J81" s="340"/>
      <c r="K81" s="400"/>
      <c r="L81" s="401"/>
      <c r="M81" s="401"/>
      <c r="N81" s="401"/>
      <c r="O81" s="401"/>
      <c r="P81" s="343"/>
      <c r="Q81" s="402"/>
      <c r="R81" s="402"/>
      <c r="S81" s="340"/>
      <c r="T81" s="340"/>
      <c r="U81" s="340"/>
      <c r="V81" s="347"/>
      <c r="W81" s="347"/>
      <c r="X81" s="347"/>
      <c r="Y81" s="347"/>
    </row>
    <row r="82" spans="1:25" ht="15.75" customHeight="1">
      <c r="A82" s="340"/>
      <c r="B82" s="348"/>
      <c r="C82" s="348"/>
      <c r="D82" s="348"/>
      <c r="E82" s="348"/>
      <c r="F82" s="348"/>
      <c r="G82" s="348"/>
      <c r="H82" s="340"/>
      <c r="I82" s="340"/>
      <c r="J82" s="340"/>
      <c r="K82" s="400"/>
      <c r="L82" s="401"/>
      <c r="M82" s="401"/>
      <c r="N82" s="401"/>
      <c r="O82" s="401"/>
      <c r="P82" s="343"/>
      <c r="Q82" s="402"/>
      <c r="R82" s="402"/>
      <c r="S82" s="340"/>
      <c r="T82" s="340"/>
      <c r="U82" s="340"/>
      <c r="V82" s="347"/>
      <c r="W82" s="347"/>
      <c r="X82" s="347"/>
      <c r="Y82" s="347"/>
    </row>
    <row r="83" spans="1:25" ht="15.75" customHeight="1">
      <c r="A83" s="340"/>
      <c r="B83" s="348"/>
      <c r="C83" s="348"/>
      <c r="D83" s="348"/>
      <c r="E83" s="348"/>
      <c r="F83" s="348"/>
      <c r="G83" s="348"/>
      <c r="H83" s="340"/>
      <c r="I83" s="340"/>
      <c r="J83" s="340"/>
      <c r="K83" s="400"/>
      <c r="L83" s="401"/>
      <c r="M83" s="401"/>
      <c r="N83" s="401"/>
      <c r="O83" s="401"/>
      <c r="P83" s="343"/>
      <c r="Q83" s="402"/>
      <c r="R83" s="402"/>
      <c r="S83" s="340"/>
      <c r="T83" s="340"/>
      <c r="U83" s="340"/>
      <c r="V83" s="347"/>
      <c r="W83" s="347"/>
      <c r="X83" s="347"/>
      <c r="Y83" s="347"/>
    </row>
    <row r="84" spans="1:25" ht="15.75" customHeight="1">
      <c r="A84" s="340"/>
      <c r="B84" s="348"/>
      <c r="C84" s="348"/>
      <c r="D84" s="348"/>
      <c r="E84" s="348"/>
      <c r="F84" s="348"/>
      <c r="G84" s="348"/>
      <c r="H84" s="340"/>
      <c r="I84" s="340"/>
      <c r="J84" s="340"/>
      <c r="K84" s="400"/>
      <c r="L84" s="401"/>
      <c r="M84" s="401"/>
      <c r="N84" s="401"/>
      <c r="O84" s="401"/>
      <c r="P84" s="343"/>
      <c r="Q84" s="402"/>
      <c r="R84" s="402"/>
      <c r="S84" s="340"/>
      <c r="T84" s="340"/>
      <c r="U84" s="340"/>
      <c r="V84" s="347"/>
      <c r="W84" s="347"/>
      <c r="X84" s="347"/>
      <c r="Y84" s="347"/>
    </row>
    <row r="85" spans="1:25" ht="15.75" customHeight="1">
      <c r="A85" s="340"/>
      <c r="B85" s="348"/>
      <c r="C85" s="348"/>
      <c r="D85" s="348"/>
      <c r="E85" s="348"/>
      <c r="F85" s="348"/>
      <c r="G85" s="348"/>
      <c r="H85" s="340"/>
      <c r="I85" s="340"/>
      <c r="J85" s="340"/>
      <c r="K85" s="400"/>
      <c r="L85" s="401"/>
      <c r="M85" s="401"/>
      <c r="N85" s="401"/>
      <c r="O85" s="401"/>
      <c r="P85" s="343"/>
      <c r="Q85" s="402"/>
      <c r="R85" s="402"/>
      <c r="S85" s="340"/>
      <c r="T85" s="340"/>
      <c r="U85" s="340"/>
      <c r="V85" s="347"/>
      <c r="W85" s="347"/>
      <c r="X85" s="347"/>
      <c r="Y85" s="347"/>
    </row>
    <row r="86" spans="1:25" ht="15.75" customHeight="1">
      <c r="A86" s="340"/>
      <c r="B86" s="348"/>
      <c r="C86" s="348"/>
      <c r="D86" s="348"/>
      <c r="E86" s="348"/>
      <c r="F86" s="348"/>
      <c r="G86" s="348"/>
      <c r="H86" s="340"/>
      <c r="I86" s="340"/>
      <c r="J86" s="340"/>
      <c r="K86" s="400"/>
      <c r="L86" s="401"/>
      <c r="M86" s="401"/>
      <c r="N86" s="401"/>
      <c r="O86" s="401"/>
      <c r="P86" s="343"/>
      <c r="Q86" s="402"/>
      <c r="R86" s="402"/>
      <c r="S86" s="340"/>
      <c r="T86" s="340"/>
      <c r="U86" s="340"/>
      <c r="V86" s="347"/>
      <c r="W86" s="347"/>
      <c r="X86" s="347"/>
      <c r="Y86" s="347"/>
    </row>
    <row r="87" spans="1:25" ht="15.75" customHeight="1">
      <c r="A87" s="340"/>
      <c r="B87" s="348"/>
      <c r="C87" s="348"/>
      <c r="D87" s="348"/>
      <c r="E87" s="348"/>
      <c r="F87" s="348"/>
      <c r="G87" s="348"/>
      <c r="H87" s="340"/>
      <c r="I87" s="340"/>
      <c r="J87" s="340"/>
      <c r="K87" s="400"/>
      <c r="L87" s="401"/>
      <c r="M87" s="401"/>
      <c r="N87" s="401"/>
      <c r="O87" s="401"/>
      <c r="P87" s="343"/>
      <c r="Q87" s="402"/>
      <c r="R87" s="402"/>
      <c r="S87" s="340"/>
      <c r="T87" s="340"/>
      <c r="U87" s="340"/>
      <c r="V87" s="347"/>
      <c r="W87" s="347"/>
      <c r="X87" s="347"/>
      <c r="Y87" s="347"/>
    </row>
    <row r="88" spans="1:25" ht="15.75" customHeight="1">
      <c r="A88" s="340"/>
      <c r="B88" s="348"/>
      <c r="C88" s="348"/>
      <c r="D88" s="348"/>
      <c r="E88" s="348"/>
      <c r="F88" s="348"/>
      <c r="G88" s="348"/>
      <c r="H88" s="340"/>
      <c r="I88" s="340"/>
      <c r="J88" s="340"/>
      <c r="K88" s="400"/>
      <c r="L88" s="401"/>
      <c r="M88" s="401"/>
      <c r="N88" s="401"/>
      <c r="O88" s="401"/>
      <c r="P88" s="343"/>
      <c r="Q88" s="402"/>
      <c r="R88" s="402"/>
      <c r="S88" s="340"/>
      <c r="T88" s="340"/>
      <c r="U88" s="340"/>
      <c r="V88" s="347"/>
      <c r="W88" s="347"/>
      <c r="X88" s="347"/>
      <c r="Y88" s="347"/>
    </row>
    <row r="89" spans="1:25" ht="15.75" customHeight="1">
      <c r="A89" s="340"/>
      <c r="B89" s="348"/>
      <c r="C89" s="348"/>
      <c r="D89" s="348"/>
      <c r="E89" s="348"/>
      <c r="F89" s="348"/>
      <c r="G89" s="348"/>
      <c r="H89" s="340"/>
      <c r="I89" s="340"/>
      <c r="J89" s="340"/>
      <c r="K89" s="400"/>
      <c r="L89" s="401"/>
      <c r="M89" s="401"/>
      <c r="N89" s="401"/>
      <c r="O89" s="401"/>
      <c r="P89" s="343"/>
      <c r="Q89" s="402"/>
      <c r="R89" s="402"/>
      <c r="S89" s="340"/>
      <c r="T89" s="340"/>
      <c r="U89" s="340"/>
      <c r="V89" s="347"/>
      <c r="W89" s="347"/>
      <c r="X89" s="347"/>
      <c r="Y89" s="347"/>
    </row>
    <row r="90" spans="1:25" ht="15.75" customHeight="1">
      <c r="A90" s="340"/>
      <c r="B90" s="348"/>
      <c r="C90" s="348"/>
      <c r="D90" s="348"/>
      <c r="E90" s="348"/>
      <c r="F90" s="348"/>
      <c r="G90" s="348"/>
      <c r="H90" s="340"/>
      <c r="I90" s="340"/>
      <c r="J90" s="340"/>
      <c r="K90" s="400"/>
      <c r="L90" s="401"/>
      <c r="M90" s="401"/>
      <c r="N90" s="401"/>
      <c r="O90" s="401"/>
      <c r="P90" s="343"/>
      <c r="Q90" s="402"/>
      <c r="R90" s="402"/>
      <c r="S90" s="340"/>
      <c r="T90" s="340"/>
      <c r="U90" s="340"/>
      <c r="V90" s="347"/>
      <c r="W90" s="347"/>
      <c r="X90" s="347"/>
      <c r="Y90" s="347"/>
    </row>
    <row r="91" spans="1:25" ht="15.75" customHeight="1">
      <c r="A91" s="340"/>
      <c r="B91" s="348"/>
      <c r="C91" s="348"/>
      <c r="D91" s="348"/>
      <c r="E91" s="348"/>
      <c r="F91" s="348"/>
      <c r="G91" s="348"/>
      <c r="H91" s="340"/>
      <c r="I91" s="340"/>
      <c r="J91" s="340"/>
      <c r="K91" s="400"/>
      <c r="L91" s="401"/>
      <c r="M91" s="401"/>
      <c r="N91" s="401"/>
      <c r="O91" s="401"/>
      <c r="P91" s="343"/>
      <c r="Q91" s="402"/>
      <c r="R91" s="402"/>
      <c r="S91" s="340"/>
      <c r="T91" s="340"/>
      <c r="U91" s="340"/>
      <c r="V91" s="347"/>
      <c r="W91" s="347"/>
      <c r="X91" s="347"/>
      <c r="Y91" s="347"/>
    </row>
    <row r="92" spans="1:25" ht="15.75" customHeight="1">
      <c r="A92" s="340"/>
      <c r="B92" s="348"/>
      <c r="C92" s="348"/>
      <c r="D92" s="348"/>
      <c r="E92" s="348"/>
      <c r="F92" s="348"/>
      <c r="G92" s="348"/>
      <c r="H92" s="340"/>
      <c r="I92" s="340"/>
      <c r="J92" s="340"/>
      <c r="K92" s="400"/>
      <c r="L92" s="401"/>
      <c r="M92" s="401"/>
      <c r="N92" s="401"/>
      <c r="O92" s="401"/>
      <c r="P92" s="343"/>
      <c r="Q92" s="402"/>
      <c r="R92" s="402"/>
      <c r="S92" s="340"/>
      <c r="T92" s="340"/>
      <c r="U92" s="340"/>
      <c r="V92" s="347"/>
      <c r="W92" s="347"/>
      <c r="X92" s="347"/>
      <c r="Y92" s="347"/>
    </row>
    <row r="93" spans="1:25" ht="15.75" customHeight="1">
      <c r="A93" s="340"/>
      <c r="B93" s="348"/>
      <c r="C93" s="348"/>
      <c r="D93" s="348"/>
      <c r="E93" s="348"/>
      <c r="F93" s="348"/>
      <c r="G93" s="348"/>
      <c r="H93" s="340"/>
      <c r="I93" s="340"/>
      <c r="J93" s="340"/>
      <c r="K93" s="400"/>
      <c r="L93" s="401"/>
      <c r="M93" s="401"/>
      <c r="N93" s="401"/>
      <c r="O93" s="401"/>
      <c r="P93" s="343"/>
      <c r="Q93" s="402"/>
      <c r="R93" s="402"/>
      <c r="S93" s="340"/>
      <c r="T93" s="340"/>
      <c r="U93" s="340"/>
      <c r="V93" s="347"/>
      <c r="W93" s="347"/>
      <c r="X93" s="347"/>
      <c r="Y93" s="347"/>
    </row>
    <row r="94" spans="1:25" ht="15.75" customHeight="1">
      <c r="A94" s="340"/>
      <c r="B94" s="348"/>
      <c r="C94" s="348"/>
      <c r="D94" s="348"/>
      <c r="E94" s="348"/>
      <c r="F94" s="348"/>
      <c r="G94" s="348"/>
      <c r="H94" s="340"/>
      <c r="I94" s="340"/>
      <c r="J94" s="340"/>
      <c r="K94" s="400"/>
      <c r="L94" s="401"/>
      <c r="M94" s="401"/>
      <c r="N94" s="401"/>
      <c r="O94" s="401"/>
      <c r="P94" s="343"/>
      <c r="Q94" s="402"/>
      <c r="R94" s="402"/>
      <c r="S94" s="340"/>
      <c r="T94" s="340"/>
      <c r="U94" s="340"/>
      <c r="V94" s="347"/>
      <c r="W94" s="347"/>
      <c r="X94" s="347"/>
      <c r="Y94" s="347"/>
    </row>
    <row r="95" spans="1:25" ht="15.75" customHeight="1">
      <c r="A95" s="340"/>
      <c r="B95" s="348"/>
      <c r="C95" s="348"/>
      <c r="D95" s="348"/>
      <c r="E95" s="348"/>
      <c r="F95" s="348"/>
      <c r="G95" s="348"/>
      <c r="H95" s="340"/>
      <c r="I95" s="340"/>
      <c r="J95" s="340"/>
      <c r="K95" s="400"/>
      <c r="L95" s="401"/>
      <c r="M95" s="401"/>
      <c r="N95" s="401"/>
      <c r="O95" s="401"/>
      <c r="P95" s="343"/>
      <c r="Q95" s="402"/>
      <c r="R95" s="402"/>
      <c r="S95" s="340"/>
      <c r="T95" s="340"/>
      <c r="U95" s="340"/>
      <c r="V95" s="347"/>
      <c r="W95" s="347"/>
      <c r="X95" s="347"/>
      <c r="Y95" s="347"/>
    </row>
    <row r="96" spans="1:25" ht="15.75" customHeight="1">
      <c r="A96" s="340"/>
      <c r="B96" s="348"/>
      <c r="C96" s="348"/>
      <c r="D96" s="348"/>
      <c r="E96" s="348"/>
      <c r="F96" s="348"/>
      <c r="G96" s="348"/>
      <c r="H96" s="340"/>
      <c r="I96" s="340"/>
      <c r="J96" s="340"/>
      <c r="K96" s="400"/>
      <c r="L96" s="401"/>
      <c r="M96" s="401"/>
      <c r="N96" s="401"/>
      <c r="O96" s="401"/>
      <c r="P96" s="343"/>
      <c r="Q96" s="402"/>
      <c r="R96" s="402"/>
      <c r="S96" s="340"/>
      <c r="T96" s="340"/>
      <c r="U96" s="340"/>
      <c r="V96" s="347"/>
      <c r="W96" s="347"/>
      <c r="X96" s="347"/>
      <c r="Y96" s="347"/>
    </row>
    <row r="97" spans="1:25" ht="15.75" customHeight="1">
      <c r="A97" s="340"/>
      <c r="B97" s="348"/>
      <c r="C97" s="348"/>
      <c r="D97" s="348"/>
      <c r="E97" s="348"/>
      <c r="F97" s="348"/>
      <c r="G97" s="348"/>
      <c r="H97" s="340"/>
      <c r="I97" s="340"/>
      <c r="J97" s="340"/>
      <c r="K97" s="400"/>
      <c r="L97" s="401"/>
      <c r="M97" s="401"/>
      <c r="N97" s="401"/>
      <c r="O97" s="401"/>
      <c r="P97" s="343"/>
      <c r="Q97" s="402"/>
      <c r="R97" s="402"/>
      <c r="S97" s="340"/>
      <c r="T97" s="340"/>
      <c r="U97" s="340"/>
      <c r="V97" s="347"/>
      <c r="W97" s="347"/>
      <c r="X97" s="347"/>
      <c r="Y97" s="347"/>
    </row>
    <row r="98" spans="1:25" ht="15.75" customHeight="1">
      <c r="A98" s="340"/>
      <c r="B98" s="348"/>
      <c r="C98" s="348"/>
      <c r="D98" s="348"/>
      <c r="E98" s="348"/>
      <c r="F98" s="348"/>
      <c r="G98" s="348"/>
      <c r="H98" s="340"/>
      <c r="I98" s="340"/>
      <c r="J98" s="340"/>
      <c r="K98" s="400"/>
      <c r="L98" s="401"/>
      <c r="M98" s="401"/>
      <c r="N98" s="401"/>
      <c r="O98" s="401"/>
      <c r="P98" s="343"/>
      <c r="Q98" s="402"/>
      <c r="R98" s="402"/>
      <c r="S98" s="340"/>
      <c r="T98" s="340"/>
      <c r="U98" s="340"/>
      <c r="V98" s="347"/>
      <c r="W98" s="347"/>
      <c r="X98" s="347"/>
      <c r="Y98" s="347"/>
    </row>
    <row r="99" spans="1:25" ht="15.75" customHeight="1">
      <c r="A99" s="340"/>
      <c r="B99" s="348"/>
      <c r="C99" s="348"/>
      <c r="D99" s="348"/>
      <c r="E99" s="348"/>
      <c r="F99" s="348"/>
      <c r="G99" s="348"/>
      <c r="H99" s="340"/>
      <c r="I99" s="340"/>
      <c r="J99" s="340"/>
      <c r="K99" s="400"/>
      <c r="L99" s="401"/>
      <c r="M99" s="401"/>
      <c r="N99" s="401"/>
      <c r="O99" s="401"/>
      <c r="P99" s="343"/>
      <c r="Q99" s="402"/>
      <c r="R99" s="402"/>
      <c r="S99" s="340"/>
      <c r="T99" s="340"/>
      <c r="U99" s="340"/>
      <c r="V99" s="347"/>
      <c r="W99" s="347"/>
      <c r="X99" s="347"/>
      <c r="Y99" s="347"/>
    </row>
    <row r="100" spans="1:25" ht="15.75" customHeight="1">
      <c r="A100" s="340"/>
      <c r="B100" s="348"/>
      <c r="C100" s="348"/>
      <c r="D100" s="348"/>
      <c r="E100" s="348"/>
      <c r="F100" s="348"/>
      <c r="G100" s="348"/>
      <c r="H100" s="340"/>
      <c r="I100" s="340"/>
      <c r="J100" s="340"/>
      <c r="K100" s="400"/>
      <c r="L100" s="401"/>
      <c r="M100" s="401"/>
      <c r="N100" s="401"/>
      <c r="O100" s="401"/>
      <c r="P100" s="343"/>
      <c r="Q100" s="402"/>
      <c r="R100" s="402"/>
      <c r="S100" s="340"/>
      <c r="T100" s="340"/>
      <c r="U100" s="340"/>
      <c r="V100" s="347"/>
      <c r="W100" s="347"/>
      <c r="X100" s="347"/>
      <c r="Y100" s="347"/>
    </row>
    <row r="101" spans="1:25" ht="15.75" customHeight="1">
      <c r="A101" s="340"/>
      <c r="B101" s="348"/>
      <c r="C101" s="348"/>
      <c r="D101" s="348"/>
      <c r="E101" s="348"/>
      <c r="F101" s="348"/>
      <c r="G101" s="348"/>
      <c r="H101" s="340"/>
      <c r="I101" s="340"/>
      <c r="J101" s="340"/>
      <c r="K101" s="400"/>
      <c r="L101" s="401"/>
      <c r="M101" s="401"/>
      <c r="N101" s="401"/>
      <c r="O101" s="401"/>
      <c r="P101" s="343"/>
      <c r="Q101" s="402"/>
      <c r="R101" s="402"/>
      <c r="S101" s="340"/>
      <c r="T101" s="340"/>
      <c r="U101" s="340"/>
      <c r="V101" s="347"/>
      <c r="W101" s="347"/>
      <c r="X101" s="347"/>
      <c r="Y101" s="347"/>
    </row>
    <row r="102" spans="1:25" ht="15.75" customHeight="1">
      <c r="A102" s="340"/>
      <c r="B102" s="348"/>
      <c r="C102" s="348"/>
      <c r="D102" s="348"/>
      <c r="E102" s="348"/>
      <c r="F102" s="348"/>
      <c r="G102" s="348"/>
      <c r="H102" s="340"/>
      <c r="I102" s="340"/>
      <c r="J102" s="340"/>
      <c r="K102" s="400"/>
      <c r="L102" s="401"/>
      <c r="M102" s="401"/>
      <c r="N102" s="401"/>
      <c r="O102" s="401"/>
      <c r="P102" s="343"/>
      <c r="Q102" s="402"/>
      <c r="R102" s="402"/>
      <c r="S102" s="340"/>
      <c r="T102" s="340"/>
      <c r="U102" s="340"/>
      <c r="V102" s="347"/>
      <c r="W102" s="347"/>
      <c r="X102" s="347"/>
      <c r="Y102" s="347"/>
    </row>
    <row r="103" spans="1:25" ht="15.75" customHeight="1">
      <c r="A103" s="340"/>
      <c r="B103" s="348"/>
      <c r="C103" s="348"/>
      <c r="D103" s="348"/>
      <c r="E103" s="348"/>
      <c r="F103" s="348"/>
      <c r="G103" s="348"/>
      <c r="H103" s="340"/>
      <c r="I103" s="340"/>
      <c r="J103" s="340"/>
      <c r="K103" s="400"/>
      <c r="L103" s="401"/>
      <c r="M103" s="401"/>
      <c r="N103" s="401"/>
      <c r="O103" s="401"/>
      <c r="P103" s="343"/>
      <c r="Q103" s="402"/>
      <c r="R103" s="402"/>
      <c r="S103" s="340"/>
      <c r="T103" s="340"/>
      <c r="U103" s="340"/>
      <c r="V103" s="347"/>
      <c r="W103" s="347"/>
      <c r="X103" s="347"/>
      <c r="Y103" s="347"/>
    </row>
    <row r="104" spans="1:25" ht="15.75" customHeight="1">
      <c r="A104" s="340"/>
      <c r="B104" s="348"/>
      <c r="C104" s="348"/>
      <c r="D104" s="348"/>
      <c r="E104" s="348"/>
      <c r="F104" s="348"/>
      <c r="G104" s="348"/>
      <c r="H104" s="340"/>
      <c r="I104" s="340"/>
      <c r="J104" s="340"/>
      <c r="K104" s="400"/>
      <c r="L104" s="401"/>
      <c r="M104" s="401"/>
      <c r="N104" s="401"/>
      <c r="O104" s="401"/>
      <c r="P104" s="343"/>
      <c r="Q104" s="402"/>
      <c r="R104" s="402"/>
      <c r="S104" s="340"/>
      <c r="T104" s="340"/>
      <c r="U104" s="340"/>
      <c r="V104" s="347"/>
      <c r="W104" s="347"/>
      <c r="X104" s="347"/>
      <c r="Y104" s="347"/>
    </row>
    <row r="105" spans="1:25" ht="15.75" customHeight="1">
      <c r="A105" s="340"/>
      <c r="B105" s="348"/>
      <c r="C105" s="348"/>
      <c r="D105" s="348"/>
      <c r="E105" s="348"/>
      <c r="F105" s="348"/>
      <c r="G105" s="348"/>
      <c r="H105" s="340"/>
      <c r="I105" s="340"/>
      <c r="J105" s="340"/>
      <c r="K105" s="400"/>
      <c r="L105" s="401"/>
      <c r="M105" s="401"/>
      <c r="N105" s="401"/>
      <c r="O105" s="401"/>
      <c r="P105" s="343"/>
      <c r="Q105" s="402"/>
      <c r="R105" s="402"/>
      <c r="S105" s="340"/>
      <c r="T105" s="340"/>
      <c r="U105" s="340"/>
      <c r="V105" s="347"/>
      <c r="W105" s="347"/>
      <c r="X105" s="347"/>
      <c r="Y105" s="347"/>
    </row>
    <row r="106" spans="1:25" ht="15.75" customHeight="1">
      <c r="A106" s="340"/>
      <c r="B106" s="348"/>
      <c r="C106" s="348"/>
      <c r="D106" s="348"/>
      <c r="E106" s="348"/>
      <c r="F106" s="348"/>
      <c r="G106" s="348"/>
      <c r="H106" s="340"/>
      <c r="I106" s="340"/>
      <c r="J106" s="340"/>
      <c r="K106" s="400"/>
      <c r="L106" s="401"/>
      <c r="M106" s="401"/>
      <c r="N106" s="401"/>
      <c r="O106" s="401"/>
      <c r="P106" s="343"/>
      <c r="Q106" s="402"/>
      <c r="R106" s="402"/>
      <c r="S106" s="340"/>
      <c r="T106" s="340"/>
      <c r="U106" s="340"/>
    </row>
    <row r="107" spans="1:25" ht="15.75" customHeight="1">
      <c r="A107" s="340"/>
      <c r="B107" s="348"/>
      <c r="C107" s="348"/>
      <c r="D107" s="348"/>
      <c r="E107" s="348"/>
      <c r="F107" s="348"/>
      <c r="G107" s="348"/>
      <c r="H107" s="340"/>
      <c r="I107" s="340"/>
      <c r="J107" s="340"/>
      <c r="K107" s="400"/>
      <c r="L107" s="401"/>
      <c r="M107" s="401"/>
      <c r="N107" s="401"/>
      <c r="O107" s="401"/>
      <c r="P107" s="343"/>
      <c r="Q107" s="402"/>
      <c r="R107" s="402"/>
      <c r="S107" s="340"/>
      <c r="T107" s="340"/>
      <c r="U107" s="340"/>
    </row>
    <row r="108" spans="1:25" ht="15.75" customHeight="1">
      <c r="A108" s="340"/>
      <c r="B108" s="348"/>
      <c r="C108" s="348"/>
      <c r="D108" s="348"/>
      <c r="E108" s="348"/>
      <c r="F108" s="348"/>
      <c r="G108" s="348"/>
      <c r="H108" s="340"/>
      <c r="I108" s="340"/>
      <c r="J108" s="340"/>
      <c r="K108" s="400"/>
      <c r="L108" s="401"/>
      <c r="M108" s="401"/>
      <c r="N108" s="401"/>
      <c r="O108" s="401"/>
      <c r="P108" s="343"/>
      <c r="Q108" s="402"/>
      <c r="R108" s="402"/>
      <c r="S108" s="340"/>
      <c r="T108" s="340"/>
      <c r="U108" s="340"/>
    </row>
    <row r="109" spans="1:25" ht="15.75" customHeight="1">
      <c r="A109" s="340"/>
      <c r="B109" s="348"/>
      <c r="C109" s="348"/>
      <c r="D109" s="348"/>
      <c r="E109" s="348"/>
      <c r="F109" s="348"/>
      <c r="G109" s="348"/>
      <c r="H109" s="340"/>
      <c r="I109" s="340"/>
      <c r="J109" s="340"/>
      <c r="K109" s="400"/>
      <c r="L109" s="401"/>
      <c r="M109" s="401"/>
      <c r="N109" s="401"/>
      <c r="O109" s="401"/>
      <c r="P109" s="343"/>
      <c r="Q109" s="402"/>
      <c r="R109" s="402"/>
      <c r="S109" s="340"/>
      <c r="T109" s="340"/>
      <c r="U109" s="340"/>
    </row>
    <row r="110" spans="1:25" ht="15.75" customHeight="1">
      <c r="A110" s="340"/>
      <c r="B110" s="348"/>
      <c r="C110" s="348"/>
      <c r="D110" s="348"/>
      <c r="E110" s="348"/>
      <c r="F110" s="348"/>
      <c r="G110" s="348"/>
      <c r="H110" s="340"/>
      <c r="I110" s="340"/>
      <c r="J110" s="340"/>
      <c r="K110" s="400"/>
      <c r="L110" s="401"/>
      <c r="M110" s="401"/>
      <c r="N110" s="401"/>
      <c r="O110" s="401"/>
      <c r="P110" s="343"/>
      <c r="Q110" s="402"/>
      <c r="R110" s="402"/>
      <c r="S110" s="340"/>
      <c r="T110" s="340"/>
      <c r="U110" s="340"/>
    </row>
    <row r="111" spans="1:25" ht="15.75" customHeight="1">
      <c r="A111" s="340"/>
      <c r="B111" s="348"/>
      <c r="C111" s="348"/>
      <c r="D111" s="348"/>
      <c r="E111" s="348"/>
      <c r="F111" s="348"/>
      <c r="G111" s="348"/>
      <c r="H111" s="340"/>
      <c r="I111" s="340"/>
      <c r="J111" s="340"/>
      <c r="K111" s="400"/>
      <c r="L111" s="401"/>
      <c r="M111" s="401"/>
      <c r="N111" s="401"/>
      <c r="O111" s="401"/>
      <c r="P111" s="343"/>
      <c r="Q111" s="402"/>
      <c r="R111" s="402"/>
      <c r="S111" s="340"/>
      <c r="T111" s="340"/>
      <c r="U111" s="340"/>
    </row>
    <row r="112" spans="1:25" ht="15.75" customHeight="1">
      <c r="A112" s="340"/>
      <c r="B112" s="348"/>
      <c r="C112" s="348"/>
      <c r="D112" s="348"/>
      <c r="E112" s="348"/>
      <c r="F112" s="348"/>
      <c r="G112" s="348"/>
      <c r="H112" s="340"/>
      <c r="I112" s="340"/>
      <c r="J112" s="340"/>
      <c r="K112" s="400"/>
      <c r="L112" s="401"/>
      <c r="M112" s="401"/>
      <c r="N112" s="401"/>
      <c r="O112" s="401"/>
      <c r="P112" s="343"/>
      <c r="Q112" s="402"/>
      <c r="R112" s="402"/>
      <c r="S112" s="340"/>
      <c r="T112" s="340"/>
      <c r="U112" s="340"/>
    </row>
    <row r="113" spans="1:21" ht="15.75" customHeight="1">
      <c r="A113" s="340"/>
      <c r="B113" s="348"/>
      <c r="C113" s="348"/>
      <c r="D113" s="348"/>
      <c r="E113" s="348"/>
      <c r="F113" s="348"/>
      <c r="G113" s="348"/>
      <c r="H113" s="340"/>
      <c r="I113" s="340"/>
      <c r="J113" s="340"/>
      <c r="K113" s="400"/>
      <c r="L113" s="401"/>
      <c r="M113" s="401"/>
      <c r="N113" s="401"/>
      <c r="O113" s="401"/>
      <c r="P113" s="343"/>
      <c r="Q113" s="402"/>
      <c r="R113" s="402"/>
      <c r="S113" s="340"/>
      <c r="T113" s="340"/>
      <c r="U113" s="340"/>
    </row>
    <row r="114" spans="1:21" ht="15.75" customHeight="1">
      <c r="A114" s="340"/>
      <c r="B114" s="348"/>
      <c r="C114" s="348"/>
      <c r="D114" s="348"/>
      <c r="E114" s="348"/>
      <c r="F114" s="348"/>
      <c r="G114" s="348"/>
      <c r="H114" s="340"/>
      <c r="I114" s="340"/>
      <c r="J114" s="340"/>
      <c r="K114" s="400"/>
      <c r="L114" s="401"/>
      <c r="M114" s="401"/>
      <c r="N114" s="401"/>
      <c r="O114" s="401"/>
      <c r="P114" s="343"/>
      <c r="Q114" s="402"/>
      <c r="R114" s="402"/>
      <c r="S114" s="340"/>
      <c r="T114" s="340"/>
      <c r="U114" s="340"/>
    </row>
    <row r="115" spans="1:21" ht="15.75" customHeight="1">
      <c r="A115" s="340"/>
      <c r="B115" s="348"/>
      <c r="C115" s="348"/>
      <c r="D115" s="348"/>
      <c r="E115" s="348"/>
      <c r="F115" s="348"/>
      <c r="G115" s="348"/>
      <c r="H115" s="340"/>
      <c r="I115" s="340"/>
      <c r="J115" s="340"/>
      <c r="K115" s="400"/>
      <c r="L115" s="401"/>
      <c r="M115" s="401"/>
      <c r="N115" s="401"/>
      <c r="O115" s="401"/>
      <c r="P115" s="343"/>
      <c r="Q115" s="402"/>
      <c r="R115" s="402"/>
      <c r="S115" s="340"/>
      <c r="T115" s="340"/>
      <c r="U115" s="340"/>
    </row>
    <row r="116" spans="1:21" ht="15.75" customHeight="1">
      <c r="A116" s="340"/>
      <c r="B116" s="348"/>
      <c r="C116" s="348"/>
      <c r="D116" s="348"/>
      <c r="E116" s="348"/>
      <c r="F116" s="348"/>
      <c r="G116" s="348"/>
      <c r="H116" s="340"/>
      <c r="I116" s="340"/>
      <c r="J116" s="340"/>
      <c r="K116" s="400"/>
      <c r="L116" s="401"/>
      <c r="M116" s="401"/>
      <c r="N116" s="401"/>
      <c r="O116" s="401"/>
      <c r="P116" s="343"/>
      <c r="Q116" s="402"/>
      <c r="R116" s="402"/>
      <c r="S116" s="340"/>
      <c r="T116" s="340"/>
      <c r="U116" s="340"/>
    </row>
    <row r="117" spans="1:21" ht="15.75" customHeight="1">
      <c r="A117" s="340"/>
      <c r="B117" s="348"/>
      <c r="C117" s="348"/>
      <c r="D117" s="348"/>
      <c r="E117" s="348"/>
      <c r="F117" s="348"/>
      <c r="G117" s="348"/>
      <c r="H117" s="340"/>
      <c r="I117" s="340"/>
      <c r="J117" s="340"/>
      <c r="K117" s="400"/>
      <c r="L117" s="401"/>
      <c r="M117" s="401"/>
      <c r="N117" s="401"/>
      <c r="O117" s="401"/>
      <c r="P117" s="343"/>
      <c r="Q117" s="402"/>
      <c r="R117" s="402"/>
      <c r="S117" s="340"/>
      <c r="T117" s="340"/>
      <c r="U117" s="340"/>
    </row>
    <row r="118" spans="1:21" ht="15.75" customHeight="1">
      <c r="A118" s="340"/>
      <c r="B118" s="348"/>
      <c r="C118" s="348"/>
      <c r="D118" s="348"/>
      <c r="E118" s="348"/>
      <c r="F118" s="348"/>
      <c r="G118" s="348"/>
      <c r="H118" s="340"/>
      <c r="I118" s="340"/>
      <c r="J118" s="340"/>
      <c r="K118" s="400"/>
      <c r="L118" s="401"/>
      <c r="M118" s="401"/>
      <c r="N118" s="401"/>
      <c r="O118" s="401"/>
      <c r="P118" s="343"/>
      <c r="Q118" s="402"/>
      <c r="R118" s="402"/>
      <c r="S118" s="340"/>
      <c r="T118" s="340"/>
      <c r="U118" s="340"/>
    </row>
    <row r="119" spans="1:21" ht="15.75" customHeight="1">
      <c r="A119" s="340"/>
      <c r="B119" s="348"/>
      <c r="C119" s="348"/>
      <c r="D119" s="348"/>
      <c r="E119" s="348"/>
      <c r="F119" s="348"/>
      <c r="G119" s="348"/>
      <c r="H119" s="340"/>
      <c r="I119" s="340"/>
      <c r="J119" s="340"/>
      <c r="K119" s="400"/>
      <c r="L119" s="401"/>
      <c r="M119" s="401"/>
      <c r="N119" s="401"/>
      <c r="O119" s="401"/>
      <c r="P119" s="343"/>
      <c r="Q119" s="402"/>
      <c r="R119" s="402"/>
      <c r="S119" s="340"/>
      <c r="T119" s="340"/>
      <c r="U119" s="340"/>
    </row>
    <row r="120" spans="1:21" ht="15.75" customHeight="1">
      <c r="A120" s="340"/>
      <c r="B120" s="348"/>
      <c r="C120" s="348"/>
      <c r="D120" s="348"/>
      <c r="E120" s="348"/>
      <c r="F120" s="348"/>
      <c r="G120" s="348"/>
      <c r="H120" s="340"/>
      <c r="I120" s="340"/>
      <c r="J120" s="340"/>
      <c r="K120" s="400"/>
      <c r="L120" s="401"/>
      <c r="M120" s="401"/>
      <c r="N120" s="401"/>
      <c r="O120" s="401"/>
      <c r="P120" s="343"/>
      <c r="Q120" s="402"/>
      <c r="R120" s="402"/>
      <c r="S120" s="340"/>
      <c r="T120" s="340"/>
      <c r="U120" s="340"/>
    </row>
    <row r="121" spans="1:21" ht="15.75" customHeight="1">
      <c r="A121" s="340"/>
      <c r="B121" s="348"/>
      <c r="C121" s="348"/>
      <c r="D121" s="348"/>
      <c r="E121" s="348"/>
      <c r="F121" s="348"/>
      <c r="G121" s="348"/>
      <c r="H121" s="340"/>
      <c r="I121" s="340"/>
      <c r="J121" s="340"/>
      <c r="K121" s="400"/>
      <c r="L121" s="401"/>
      <c r="M121" s="401"/>
      <c r="N121" s="401"/>
      <c r="O121" s="401"/>
      <c r="P121" s="343"/>
      <c r="Q121" s="402"/>
      <c r="R121" s="402"/>
      <c r="S121" s="340"/>
      <c r="T121" s="340"/>
      <c r="U121" s="340"/>
    </row>
    <row r="122" spans="1:21" ht="15.75" customHeight="1">
      <c r="A122" s="340"/>
      <c r="B122" s="348"/>
      <c r="C122" s="348"/>
      <c r="D122" s="348"/>
      <c r="E122" s="348"/>
      <c r="F122" s="348"/>
      <c r="G122" s="348"/>
      <c r="H122" s="340"/>
      <c r="I122" s="340"/>
      <c r="J122" s="340"/>
      <c r="K122" s="400"/>
      <c r="L122" s="401"/>
      <c r="M122" s="401"/>
      <c r="N122" s="401"/>
      <c r="O122" s="401"/>
      <c r="P122" s="343"/>
      <c r="Q122" s="402"/>
      <c r="R122" s="402"/>
      <c r="S122" s="340"/>
      <c r="T122" s="340"/>
      <c r="U122" s="340"/>
    </row>
    <row r="123" spans="1:21" ht="15.75" customHeight="1">
      <c r="A123" s="340"/>
      <c r="B123" s="348"/>
      <c r="C123" s="348"/>
      <c r="D123" s="348"/>
      <c r="E123" s="348"/>
      <c r="F123" s="348"/>
      <c r="G123" s="348"/>
      <c r="H123" s="340"/>
      <c r="I123" s="340"/>
      <c r="J123" s="340"/>
      <c r="K123" s="400"/>
      <c r="L123" s="401"/>
      <c r="M123" s="401"/>
      <c r="N123" s="401"/>
      <c r="O123" s="401"/>
      <c r="P123" s="343"/>
      <c r="Q123" s="402"/>
      <c r="R123" s="402"/>
      <c r="S123" s="340"/>
      <c r="T123" s="340"/>
      <c r="U123" s="340"/>
    </row>
    <row r="124" spans="1:21" ht="15.75" customHeight="1">
      <c r="A124" s="340"/>
      <c r="B124" s="348"/>
      <c r="C124" s="348"/>
      <c r="D124" s="348"/>
      <c r="E124" s="348"/>
      <c r="F124" s="348"/>
      <c r="G124" s="348"/>
      <c r="H124" s="340"/>
      <c r="I124" s="340"/>
      <c r="J124" s="340"/>
      <c r="K124" s="400"/>
      <c r="L124" s="401"/>
      <c r="M124" s="401"/>
      <c r="N124" s="401"/>
      <c r="O124" s="401"/>
      <c r="P124" s="343"/>
      <c r="Q124" s="402"/>
      <c r="R124" s="402"/>
      <c r="S124" s="340"/>
      <c r="T124" s="340"/>
      <c r="U124" s="340"/>
    </row>
    <row r="125" spans="1:21" ht="15.75" customHeight="1">
      <c r="A125" s="340"/>
      <c r="B125" s="348"/>
      <c r="C125" s="348"/>
      <c r="D125" s="348"/>
      <c r="E125" s="348"/>
      <c r="F125" s="348"/>
      <c r="G125" s="348"/>
      <c r="H125" s="340"/>
      <c r="I125" s="340"/>
      <c r="J125" s="340"/>
      <c r="K125" s="400"/>
      <c r="L125" s="401"/>
      <c r="M125" s="401"/>
      <c r="N125" s="401"/>
      <c r="O125" s="401"/>
      <c r="P125" s="343"/>
      <c r="Q125" s="402"/>
      <c r="R125" s="402"/>
      <c r="S125" s="340"/>
      <c r="T125" s="340"/>
      <c r="U125" s="340"/>
    </row>
    <row r="126" spans="1:21" ht="15.75" customHeight="1">
      <c r="A126" s="340"/>
      <c r="B126" s="348"/>
      <c r="C126" s="348"/>
      <c r="D126" s="348"/>
      <c r="E126" s="348"/>
      <c r="F126" s="348"/>
      <c r="G126" s="348"/>
      <c r="H126" s="340"/>
      <c r="I126" s="340"/>
      <c r="J126" s="340"/>
      <c r="K126" s="400"/>
      <c r="L126" s="401"/>
      <c r="M126" s="401"/>
      <c r="N126" s="401"/>
      <c r="O126" s="401"/>
      <c r="P126" s="343"/>
      <c r="Q126" s="402"/>
      <c r="R126" s="402"/>
      <c r="S126" s="340"/>
      <c r="T126" s="340"/>
      <c r="U126" s="340"/>
    </row>
    <row r="127" spans="1:21" ht="15.75" customHeight="1">
      <c r="A127" s="340"/>
      <c r="B127" s="348"/>
      <c r="C127" s="348"/>
      <c r="D127" s="348"/>
      <c r="E127" s="348"/>
      <c r="F127" s="348"/>
      <c r="G127" s="348"/>
      <c r="H127" s="340"/>
      <c r="I127" s="340"/>
      <c r="J127" s="340"/>
      <c r="K127" s="400"/>
      <c r="L127" s="401"/>
      <c r="M127" s="401"/>
      <c r="N127" s="401"/>
      <c r="O127" s="401"/>
      <c r="P127" s="343"/>
      <c r="Q127" s="402"/>
      <c r="R127" s="402"/>
      <c r="S127" s="340"/>
      <c r="T127" s="340"/>
      <c r="U127" s="340"/>
    </row>
    <row r="128" spans="1:21" ht="15.75" customHeight="1">
      <c r="A128" s="340"/>
      <c r="B128" s="348"/>
      <c r="C128" s="348"/>
      <c r="D128" s="348"/>
      <c r="E128" s="348"/>
      <c r="F128" s="348"/>
      <c r="G128" s="348"/>
      <c r="H128" s="340"/>
      <c r="I128" s="340"/>
      <c r="J128" s="340"/>
      <c r="K128" s="400"/>
      <c r="L128" s="401"/>
      <c r="M128" s="401"/>
      <c r="N128" s="401"/>
      <c r="O128" s="401"/>
      <c r="P128" s="343"/>
      <c r="Q128" s="402"/>
      <c r="R128" s="402"/>
      <c r="S128" s="340"/>
      <c r="T128" s="340"/>
      <c r="U128" s="340"/>
    </row>
    <row r="129" spans="1:21" ht="15.75" customHeight="1">
      <c r="A129" s="340"/>
      <c r="B129" s="348"/>
      <c r="C129" s="348"/>
      <c r="D129" s="348"/>
      <c r="E129" s="348"/>
      <c r="F129" s="348"/>
      <c r="G129" s="348"/>
      <c r="H129" s="340"/>
      <c r="I129" s="340"/>
      <c r="J129" s="340"/>
      <c r="K129" s="400"/>
      <c r="L129" s="401"/>
      <c r="M129" s="401"/>
      <c r="N129" s="401"/>
      <c r="O129" s="401"/>
      <c r="P129" s="343"/>
      <c r="Q129" s="402"/>
      <c r="R129" s="402"/>
      <c r="S129" s="340"/>
      <c r="T129" s="340"/>
      <c r="U129" s="340"/>
    </row>
    <row r="130" spans="1:21" ht="15.75" customHeight="1">
      <c r="A130" s="340"/>
      <c r="B130" s="348"/>
      <c r="C130" s="348"/>
      <c r="D130" s="348"/>
      <c r="E130" s="348"/>
      <c r="F130" s="348"/>
      <c r="G130" s="348"/>
      <c r="H130" s="340"/>
      <c r="I130" s="340"/>
      <c r="J130" s="340"/>
      <c r="K130" s="400"/>
      <c r="L130" s="401"/>
      <c r="M130" s="401"/>
      <c r="N130" s="401"/>
      <c r="O130" s="401"/>
      <c r="P130" s="343"/>
      <c r="Q130" s="402"/>
      <c r="R130" s="402"/>
      <c r="S130" s="340"/>
      <c r="T130" s="340"/>
      <c r="U130" s="340"/>
    </row>
    <row r="131" spans="1:21" ht="15.75" customHeight="1">
      <c r="A131" s="340"/>
      <c r="B131" s="348"/>
      <c r="C131" s="348"/>
      <c r="D131" s="348"/>
      <c r="E131" s="348"/>
      <c r="F131" s="348"/>
      <c r="G131" s="348"/>
      <c r="H131" s="340"/>
      <c r="I131" s="340"/>
      <c r="J131" s="340"/>
      <c r="K131" s="400"/>
      <c r="L131" s="401"/>
      <c r="M131" s="401"/>
      <c r="N131" s="401"/>
      <c r="O131" s="401"/>
      <c r="P131" s="343"/>
      <c r="Q131" s="402"/>
      <c r="R131" s="402"/>
      <c r="S131" s="340"/>
      <c r="T131" s="340"/>
      <c r="U131" s="340"/>
    </row>
    <row r="132" spans="1:21" ht="15.75" customHeight="1">
      <c r="A132" s="340"/>
      <c r="B132" s="348"/>
      <c r="C132" s="348"/>
      <c r="D132" s="348"/>
      <c r="E132" s="348"/>
      <c r="F132" s="348"/>
      <c r="G132" s="348"/>
      <c r="H132" s="340"/>
      <c r="I132" s="340"/>
      <c r="J132" s="340"/>
      <c r="K132" s="400"/>
      <c r="L132" s="401"/>
      <c r="M132" s="401"/>
      <c r="N132" s="401"/>
      <c r="O132" s="401"/>
      <c r="P132" s="343"/>
      <c r="Q132" s="402"/>
      <c r="R132" s="402"/>
      <c r="S132" s="340"/>
      <c r="T132" s="340"/>
      <c r="U132" s="340"/>
    </row>
    <row r="133" spans="1:21" ht="15.75" customHeight="1">
      <c r="A133" s="340"/>
      <c r="B133" s="348"/>
      <c r="C133" s="348"/>
      <c r="D133" s="348"/>
      <c r="E133" s="348"/>
      <c r="F133" s="348"/>
      <c r="G133" s="348"/>
      <c r="H133" s="340"/>
      <c r="I133" s="340"/>
      <c r="J133" s="340"/>
      <c r="K133" s="400"/>
      <c r="L133" s="401"/>
      <c r="M133" s="401"/>
      <c r="N133" s="401"/>
      <c r="O133" s="401"/>
      <c r="P133" s="343"/>
      <c r="Q133" s="402"/>
      <c r="R133" s="402"/>
      <c r="S133" s="340"/>
      <c r="T133" s="340"/>
      <c r="U133" s="340"/>
    </row>
    <row r="134" spans="1:21" ht="15.75" customHeight="1">
      <c r="A134" s="340"/>
      <c r="B134" s="348"/>
      <c r="C134" s="348"/>
      <c r="D134" s="348"/>
      <c r="E134" s="348"/>
      <c r="F134" s="348"/>
      <c r="G134" s="348"/>
      <c r="H134" s="340"/>
      <c r="I134" s="340"/>
      <c r="J134" s="340"/>
      <c r="K134" s="400"/>
      <c r="L134" s="401"/>
      <c r="M134" s="401"/>
      <c r="N134" s="401"/>
      <c r="O134" s="401"/>
      <c r="P134" s="343"/>
      <c r="Q134" s="402"/>
      <c r="R134" s="402"/>
      <c r="S134" s="340"/>
      <c r="T134" s="340"/>
      <c r="U134" s="340"/>
    </row>
    <row r="135" spans="1:21" ht="15.75" customHeight="1">
      <c r="A135" s="340"/>
      <c r="B135" s="348"/>
      <c r="C135" s="348"/>
      <c r="D135" s="348"/>
      <c r="E135" s="348"/>
      <c r="F135" s="348"/>
      <c r="G135" s="348"/>
      <c r="H135" s="340"/>
      <c r="I135" s="340"/>
      <c r="J135" s="340"/>
      <c r="K135" s="400"/>
      <c r="L135" s="401"/>
      <c r="M135" s="401"/>
      <c r="N135" s="401"/>
      <c r="O135" s="401"/>
      <c r="P135" s="343"/>
      <c r="Q135" s="402"/>
      <c r="R135" s="402"/>
      <c r="S135" s="340"/>
      <c r="T135" s="340"/>
      <c r="U135" s="340"/>
    </row>
    <row r="136" spans="1:21" ht="15.75" customHeight="1">
      <c r="A136" s="340"/>
      <c r="B136" s="348"/>
      <c r="C136" s="348"/>
      <c r="D136" s="348"/>
      <c r="E136" s="348"/>
      <c r="F136" s="348"/>
      <c r="G136" s="348"/>
      <c r="H136" s="340"/>
      <c r="I136" s="340"/>
      <c r="J136" s="340"/>
      <c r="K136" s="400"/>
      <c r="L136" s="401"/>
      <c r="M136" s="401"/>
      <c r="N136" s="401"/>
      <c r="O136" s="401"/>
      <c r="P136" s="343"/>
      <c r="Q136" s="402"/>
      <c r="R136" s="402"/>
      <c r="S136" s="340"/>
      <c r="T136" s="340"/>
      <c r="U136" s="340"/>
    </row>
    <row r="137" spans="1:21" ht="15.75" customHeight="1">
      <c r="A137" s="340"/>
      <c r="B137" s="348"/>
      <c r="C137" s="348"/>
      <c r="D137" s="348"/>
      <c r="E137" s="348"/>
      <c r="F137" s="348"/>
      <c r="G137" s="348"/>
      <c r="H137" s="340"/>
      <c r="I137" s="340"/>
      <c r="J137" s="340"/>
      <c r="K137" s="400"/>
      <c r="L137" s="401"/>
      <c r="M137" s="401"/>
      <c r="N137" s="401"/>
      <c r="O137" s="401"/>
      <c r="P137" s="343"/>
      <c r="Q137" s="402"/>
      <c r="R137" s="402"/>
      <c r="S137" s="340"/>
      <c r="T137" s="340"/>
      <c r="U137" s="340"/>
    </row>
    <row r="138" spans="1:21" ht="15.75" customHeight="1">
      <c r="A138" s="340"/>
      <c r="B138" s="348"/>
      <c r="C138" s="348"/>
      <c r="D138" s="348"/>
      <c r="E138" s="348"/>
      <c r="F138" s="348"/>
      <c r="G138" s="348"/>
      <c r="H138" s="340"/>
      <c r="I138" s="340"/>
      <c r="J138" s="340"/>
      <c r="K138" s="400"/>
      <c r="L138" s="401"/>
      <c r="M138" s="401"/>
      <c r="N138" s="401"/>
      <c r="O138" s="401"/>
      <c r="P138" s="343"/>
      <c r="Q138" s="402"/>
      <c r="R138" s="402"/>
      <c r="S138" s="340"/>
      <c r="T138" s="340"/>
      <c r="U138" s="340"/>
    </row>
    <row r="139" spans="1:21" ht="15.75" customHeight="1">
      <c r="A139" s="340"/>
      <c r="B139" s="348"/>
      <c r="C139" s="348"/>
      <c r="D139" s="348"/>
      <c r="E139" s="348"/>
      <c r="F139" s="348"/>
      <c r="G139" s="348"/>
      <c r="H139" s="340"/>
      <c r="I139" s="340"/>
      <c r="J139" s="340"/>
      <c r="K139" s="400"/>
      <c r="L139" s="401"/>
      <c r="M139" s="401"/>
      <c r="N139" s="401"/>
      <c r="O139" s="401"/>
      <c r="P139" s="343"/>
      <c r="Q139" s="402"/>
      <c r="R139" s="402"/>
      <c r="S139" s="340"/>
      <c r="T139" s="340"/>
      <c r="U139" s="340"/>
    </row>
    <row r="140" spans="1:21" ht="15.75" customHeight="1">
      <c r="A140" s="340"/>
      <c r="B140" s="348"/>
      <c r="C140" s="348"/>
      <c r="D140" s="348"/>
      <c r="E140" s="348"/>
      <c r="F140" s="348"/>
      <c r="G140" s="348"/>
      <c r="H140" s="340"/>
      <c r="I140" s="340"/>
      <c r="J140" s="340"/>
      <c r="K140" s="400"/>
      <c r="L140" s="401"/>
      <c r="M140" s="401"/>
      <c r="N140" s="401"/>
      <c r="O140" s="401"/>
      <c r="P140" s="343"/>
      <c r="Q140" s="402"/>
      <c r="R140" s="402"/>
      <c r="S140" s="340"/>
      <c r="T140" s="340"/>
      <c r="U140" s="340"/>
    </row>
    <row r="141" spans="1:21" ht="15.75" customHeight="1">
      <c r="A141" s="340"/>
      <c r="B141" s="348"/>
      <c r="C141" s="348"/>
      <c r="D141" s="348"/>
      <c r="E141" s="348"/>
      <c r="F141" s="348"/>
      <c r="G141" s="348"/>
      <c r="H141" s="340"/>
      <c r="I141" s="340"/>
      <c r="J141" s="340"/>
      <c r="K141" s="400"/>
      <c r="L141" s="401"/>
      <c r="M141" s="401"/>
      <c r="N141" s="401"/>
      <c r="O141" s="401"/>
      <c r="P141" s="343"/>
      <c r="Q141" s="402"/>
      <c r="R141" s="402"/>
      <c r="S141" s="340"/>
      <c r="T141" s="340"/>
      <c r="U141" s="340"/>
    </row>
    <row r="142" spans="1:21" ht="15.75" customHeight="1">
      <c r="A142" s="340"/>
      <c r="B142" s="348"/>
      <c r="C142" s="348"/>
      <c r="D142" s="348"/>
      <c r="E142" s="348"/>
      <c r="F142" s="348"/>
      <c r="G142" s="348"/>
      <c r="H142" s="340"/>
      <c r="I142" s="340"/>
      <c r="J142" s="340"/>
      <c r="K142" s="400"/>
      <c r="L142" s="401"/>
      <c r="M142" s="401"/>
      <c r="N142" s="401"/>
      <c r="O142" s="401"/>
      <c r="P142" s="343"/>
      <c r="Q142" s="402"/>
      <c r="R142" s="402"/>
      <c r="S142" s="340"/>
      <c r="T142" s="340"/>
      <c r="U142" s="340"/>
    </row>
    <row r="143" spans="1:21" ht="15.75" customHeight="1">
      <c r="A143" s="340"/>
      <c r="B143" s="348"/>
      <c r="C143" s="348"/>
      <c r="D143" s="348"/>
      <c r="E143" s="348"/>
      <c r="F143" s="348"/>
      <c r="G143" s="348"/>
      <c r="H143" s="340"/>
      <c r="I143" s="340"/>
      <c r="J143" s="340"/>
      <c r="K143" s="400"/>
      <c r="L143" s="401"/>
      <c r="M143" s="401"/>
      <c r="N143" s="401"/>
      <c r="O143" s="401"/>
      <c r="P143" s="343"/>
      <c r="Q143" s="402"/>
      <c r="R143" s="402"/>
      <c r="S143" s="340"/>
      <c r="T143" s="340"/>
      <c r="U143" s="340"/>
    </row>
    <row r="144" spans="1:21" ht="15.75" customHeight="1">
      <c r="A144" s="340"/>
      <c r="B144" s="348"/>
      <c r="C144" s="348"/>
      <c r="D144" s="348"/>
      <c r="E144" s="348"/>
      <c r="F144" s="348"/>
      <c r="G144" s="348"/>
      <c r="H144" s="340"/>
      <c r="I144" s="340"/>
      <c r="J144" s="340"/>
      <c r="K144" s="400"/>
      <c r="L144" s="401"/>
      <c r="M144" s="401"/>
      <c r="N144" s="401"/>
      <c r="O144" s="401"/>
      <c r="P144" s="343"/>
      <c r="Q144" s="402"/>
      <c r="R144" s="402"/>
      <c r="S144" s="340"/>
      <c r="T144" s="340"/>
      <c r="U144" s="340"/>
    </row>
    <row r="145" spans="1:21" ht="15.75" customHeight="1">
      <c r="A145" s="340"/>
      <c r="B145" s="348"/>
      <c r="C145" s="348"/>
      <c r="D145" s="348"/>
      <c r="E145" s="348"/>
      <c r="F145" s="348"/>
      <c r="G145" s="348"/>
      <c r="H145" s="340"/>
      <c r="I145" s="340"/>
      <c r="J145" s="340"/>
      <c r="K145" s="400"/>
      <c r="L145" s="401"/>
      <c r="M145" s="401"/>
      <c r="N145" s="401"/>
      <c r="O145" s="401"/>
      <c r="P145" s="343"/>
      <c r="Q145" s="402"/>
      <c r="R145" s="402"/>
      <c r="S145" s="340"/>
      <c r="T145" s="340"/>
      <c r="U145" s="340"/>
    </row>
    <row r="146" spans="1:21" ht="15.75" customHeight="1">
      <c r="A146" s="340"/>
      <c r="B146" s="348"/>
      <c r="C146" s="348"/>
      <c r="D146" s="348"/>
      <c r="E146" s="348"/>
      <c r="F146" s="348"/>
      <c r="G146" s="348"/>
      <c r="H146" s="340"/>
      <c r="I146" s="340"/>
      <c r="J146" s="340"/>
      <c r="K146" s="400"/>
      <c r="L146" s="401"/>
      <c r="M146" s="401"/>
      <c r="N146" s="401"/>
      <c r="O146" s="401"/>
      <c r="P146" s="343"/>
      <c r="Q146" s="402"/>
      <c r="R146" s="402"/>
      <c r="S146" s="340"/>
      <c r="T146" s="340"/>
      <c r="U146" s="340"/>
    </row>
    <row r="147" spans="1:21" ht="15.75" customHeight="1">
      <c r="A147" s="340"/>
      <c r="B147" s="348"/>
      <c r="C147" s="348"/>
      <c r="D147" s="348"/>
      <c r="E147" s="348"/>
      <c r="F147" s="348"/>
      <c r="G147" s="348"/>
      <c r="H147" s="340"/>
      <c r="I147" s="340"/>
      <c r="J147" s="340"/>
      <c r="K147" s="400"/>
      <c r="L147" s="401"/>
      <c r="M147" s="401"/>
      <c r="N147" s="401"/>
      <c r="O147" s="401"/>
      <c r="P147" s="343"/>
      <c r="Q147" s="402"/>
      <c r="R147" s="402"/>
      <c r="S147" s="340"/>
      <c r="T147" s="340"/>
      <c r="U147" s="340"/>
    </row>
    <row r="148" spans="1:21" ht="15.75" customHeight="1">
      <c r="A148" s="340"/>
      <c r="B148" s="348"/>
      <c r="C148" s="348"/>
      <c r="D148" s="348"/>
      <c r="E148" s="348"/>
      <c r="F148" s="348"/>
      <c r="G148" s="348"/>
      <c r="H148" s="340"/>
      <c r="I148" s="340"/>
      <c r="J148" s="340"/>
      <c r="K148" s="400"/>
      <c r="L148" s="401"/>
      <c r="M148" s="401"/>
      <c r="N148" s="401"/>
      <c r="O148" s="401"/>
      <c r="P148" s="343"/>
      <c r="Q148" s="402"/>
      <c r="R148" s="402"/>
      <c r="S148" s="340"/>
      <c r="T148" s="340"/>
      <c r="U148" s="340"/>
    </row>
    <row r="149" spans="1:21" ht="15.75" customHeight="1">
      <c r="A149" s="340"/>
      <c r="B149" s="348"/>
      <c r="C149" s="348"/>
      <c r="D149" s="348"/>
      <c r="E149" s="348"/>
      <c r="F149" s="348"/>
      <c r="G149" s="348"/>
      <c r="H149" s="340"/>
      <c r="I149" s="340"/>
      <c r="J149" s="340"/>
      <c r="K149" s="400"/>
      <c r="L149" s="401"/>
      <c r="M149" s="401"/>
      <c r="N149" s="401"/>
      <c r="O149" s="401"/>
      <c r="P149" s="343"/>
      <c r="Q149" s="402"/>
      <c r="R149" s="402"/>
      <c r="S149" s="340"/>
      <c r="T149" s="340"/>
      <c r="U149" s="340"/>
    </row>
    <row r="150" spans="1:21" ht="15.75" customHeight="1">
      <c r="A150" s="340"/>
      <c r="B150" s="348"/>
      <c r="C150" s="348"/>
      <c r="D150" s="348"/>
      <c r="E150" s="348"/>
      <c r="F150" s="348"/>
      <c r="G150" s="348"/>
      <c r="H150" s="340"/>
      <c r="I150" s="340"/>
      <c r="J150" s="340"/>
      <c r="K150" s="400"/>
      <c r="L150" s="401"/>
      <c r="M150" s="401"/>
      <c r="N150" s="401"/>
      <c r="O150" s="401"/>
      <c r="P150" s="343"/>
      <c r="Q150" s="402"/>
      <c r="R150" s="402"/>
      <c r="S150" s="340"/>
      <c r="T150" s="340"/>
      <c r="U150" s="340"/>
    </row>
    <row r="151" spans="1:21" ht="15.75" customHeight="1">
      <c r="A151" s="340"/>
      <c r="B151" s="348"/>
      <c r="C151" s="348"/>
      <c r="D151" s="348"/>
      <c r="E151" s="348"/>
      <c r="F151" s="348"/>
      <c r="G151" s="348"/>
      <c r="H151" s="340"/>
      <c r="I151" s="340"/>
      <c r="J151" s="340"/>
      <c r="K151" s="400"/>
      <c r="L151" s="401"/>
      <c r="M151" s="401"/>
      <c r="N151" s="401"/>
      <c r="O151" s="401"/>
      <c r="P151" s="343"/>
      <c r="Q151" s="402"/>
      <c r="R151" s="402"/>
      <c r="S151" s="340"/>
      <c r="T151" s="340"/>
      <c r="U151" s="340"/>
    </row>
    <row r="152" spans="1:21" ht="15.75" customHeight="1">
      <c r="A152" s="340"/>
      <c r="B152" s="348"/>
      <c r="C152" s="348"/>
      <c r="D152" s="348"/>
      <c r="E152" s="348"/>
      <c r="F152" s="348"/>
      <c r="G152" s="348"/>
      <c r="H152" s="340"/>
      <c r="I152" s="340"/>
      <c r="J152" s="340"/>
      <c r="K152" s="400"/>
      <c r="L152" s="401"/>
      <c r="M152" s="401"/>
      <c r="N152" s="401"/>
      <c r="O152" s="401"/>
      <c r="P152" s="343"/>
      <c r="Q152" s="402"/>
      <c r="R152" s="402"/>
      <c r="S152" s="340"/>
      <c r="T152" s="340"/>
      <c r="U152" s="340"/>
    </row>
    <row r="153" spans="1:21" ht="15.75" customHeight="1">
      <c r="A153" s="340"/>
      <c r="B153" s="348"/>
      <c r="C153" s="348"/>
      <c r="D153" s="348"/>
      <c r="E153" s="348"/>
      <c r="F153" s="348"/>
      <c r="G153" s="348"/>
      <c r="H153" s="340"/>
      <c r="I153" s="340"/>
      <c r="J153" s="340"/>
      <c r="K153" s="400"/>
      <c r="L153" s="401"/>
      <c r="M153" s="401"/>
      <c r="N153" s="401"/>
      <c r="O153" s="401"/>
      <c r="P153" s="343"/>
      <c r="Q153" s="402"/>
      <c r="R153" s="402"/>
      <c r="S153" s="340"/>
      <c r="T153" s="340"/>
      <c r="U153" s="340"/>
    </row>
    <row r="154" spans="1:21" ht="15.75" customHeight="1">
      <c r="A154" s="340"/>
      <c r="B154" s="348"/>
      <c r="C154" s="348"/>
      <c r="D154" s="348"/>
      <c r="E154" s="348"/>
      <c r="F154" s="348"/>
      <c r="G154" s="348"/>
      <c r="H154" s="340"/>
      <c r="I154" s="340"/>
      <c r="J154" s="340"/>
      <c r="K154" s="400"/>
      <c r="L154" s="401"/>
      <c r="M154" s="401"/>
      <c r="N154" s="401"/>
      <c r="O154" s="401"/>
      <c r="P154" s="343"/>
      <c r="Q154" s="402"/>
      <c r="R154" s="402"/>
      <c r="S154" s="340"/>
      <c r="T154" s="340"/>
      <c r="U154" s="340"/>
    </row>
    <row r="155" spans="1:21" ht="15.75" customHeight="1">
      <c r="A155" s="340"/>
      <c r="B155" s="348"/>
      <c r="C155" s="348"/>
      <c r="D155" s="348"/>
      <c r="E155" s="348"/>
      <c r="F155" s="348"/>
      <c r="G155" s="348"/>
      <c r="H155" s="340"/>
      <c r="I155" s="340"/>
      <c r="J155" s="340"/>
      <c r="K155" s="400"/>
      <c r="L155" s="401"/>
      <c r="M155" s="401"/>
      <c r="N155" s="401"/>
      <c r="O155" s="401"/>
      <c r="P155" s="343"/>
      <c r="Q155" s="402"/>
      <c r="R155" s="402"/>
      <c r="S155" s="340"/>
      <c r="T155" s="340"/>
      <c r="U155" s="340"/>
    </row>
    <row r="156" spans="1:21" ht="15.75" customHeight="1">
      <c r="A156" s="340"/>
      <c r="B156" s="348"/>
      <c r="C156" s="348"/>
      <c r="D156" s="348"/>
      <c r="E156" s="348"/>
      <c r="F156" s="348"/>
      <c r="G156" s="348"/>
      <c r="H156" s="340"/>
      <c r="I156" s="340"/>
      <c r="J156" s="340"/>
      <c r="K156" s="400"/>
      <c r="L156" s="401"/>
      <c r="M156" s="401"/>
      <c r="N156" s="401"/>
      <c r="O156" s="401"/>
      <c r="P156" s="343"/>
      <c r="Q156" s="402"/>
      <c r="R156" s="402"/>
      <c r="S156" s="340"/>
      <c r="T156" s="340"/>
      <c r="U156" s="340"/>
    </row>
    <row r="157" spans="1:21" ht="15.75" customHeight="1">
      <c r="A157" s="340"/>
      <c r="B157" s="348"/>
      <c r="C157" s="348"/>
      <c r="D157" s="348"/>
      <c r="E157" s="348"/>
      <c r="F157" s="348"/>
      <c r="G157" s="348"/>
      <c r="H157" s="340"/>
      <c r="I157" s="340"/>
      <c r="J157" s="340"/>
      <c r="K157" s="400"/>
      <c r="L157" s="401"/>
      <c r="M157" s="401"/>
      <c r="N157" s="401"/>
      <c r="O157" s="401"/>
      <c r="P157" s="343"/>
      <c r="Q157" s="402"/>
      <c r="R157" s="402"/>
      <c r="S157" s="340"/>
      <c r="T157" s="340"/>
      <c r="U157" s="340"/>
    </row>
    <row r="158" spans="1:21" ht="15.75" customHeight="1">
      <c r="A158" s="340"/>
      <c r="B158" s="348"/>
      <c r="C158" s="348"/>
      <c r="D158" s="348"/>
      <c r="E158" s="348"/>
      <c r="F158" s="348"/>
      <c r="G158" s="348"/>
      <c r="H158" s="340"/>
      <c r="I158" s="340"/>
      <c r="J158" s="340"/>
      <c r="K158" s="400"/>
      <c r="L158" s="401"/>
      <c r="M158" s="401"/>
      <c r="N158" s="401"/>
      <c r="O158" s="401"/>
      <c r="P158" s="343"/>
      <c r="Q158" s="402"/>
      <c r="R158" s="402"/>
      <c r="S158" s="340"/>
      <c r="T158" s="340"/>
      <c r="U158" s="340"/>
    </row>
    <row r="159" spans="1:21" ht="15.75" customHeight="1">
      <c r="A159" s="340"/>
      <c r="B159" s="348"/>
      <c r="C159" s="348"/>
      <c r="D159" s="348"/>
      <c r="E159" s="348"/>
      <c r="F159" s="348"/>
      <c r="G159" s="348"/>
      <c r="H159" s="340"/>
      <c r="I159" s="340"/>
      <c r="J159" s="340"/>
      <c r="K159" s="400"/>
      <c r="L159" s="401"/>
      <c r="M159" s="401"/>
      <c r="N159" s="401"/>
      <c r="O159" s="401"/>
      <c r="P159" s="343"/>
      <c r="Q159" s="402"/>
      <c r="R159" s="402"/>
      <c r="S159" s="340"/>
      <c r="T159" s="340"/>
      <c r="U159" s="340"/>
    </row>
    <row r="160" spans="1:21" ht="15.75" customHeight="1">
      <c r="A160" s="340"/>
      <c r="B160" s="348"/>
      <c r="C160" s="348"/>
      <c r="D160" s="348"/>
      <c r="E160" s="348"/>
      <c r="F160" s="348"/>
      <c r="G160" s="348"/>
      <c r="H160" s="340"/>
      <c r="I160" s="340"/>
      <c r="J160" s="340"/>
      <c r="K160" s="400"/>
      <c r="L160" s="401"/>
      <c r="M160" s="401"/>
      <c r="N160" s="401"/>
      <c r="O160" s="401"/>
      <c r="P160" s="343"/>
      <c r="Q160" s="402"/>
      <c r="R160" s="402"/>
      <c r="S160" s="340"/>
      <c r="T160" s="340"/>
      <c r="U160" s="340"/>
    </row>
    <row r="161" spans="1:21" ht="15.75" customHeight="1">
      <c r="A161" s="340"/>
      <c r="B161" s="348"/>
      <c r="C161" s="348"/>
      <c r="D161" s="348"/>
      <c r="E161" s="348"/>
      <c r="F161" s="348"/>
      <c r="G161" s="348"/>
      <c r="H161" s="340"/>
      <c r="I161" s="340"/>
      <c r="J161" s="340"/>
      <c r="K161" s="400"/>
      <c r="L161" s="401"/>
      <c r="M161" s="401"/>
      <c r="N161" s="401"/>
      <c r="O161" s="401"/>
      <c r="P161" s="343"/>
      <c r="Q161" s="402"/>
      <c r="R161" s="402"/>
      <c r="S161" s="340"/>
      <c r="T161" s="340"/>
      <c r="U161" s="340"/>
    </row>
    <row r="162" spans="1:21" ht="15.75" customHeight="1">
      <c r="A162" s="340"/>
      <c r="B162" s="348"/>
      <c r="C162" s="348"/>
      <c r="D162" s="348"/>
      <c r="E162" s="348"/>
      <c r="F162" s="348"/>
      <c r="G162" s="348"/>
      <c r="H162" s="340"/>
      <c r="I162" s="340"/>
      <c r="J162" s="340"/>
      <c r="K162" s="400"/>
      <c r="L162" s="401"/>
      <c r="M162" s="401"/>
      <c r="N162" s="401"/>
      <c r="O162" s="401"/>
      <c r="P162" s="343"/>
      <c r="Q162" s="402"/>
      <c r="R162" s="402"/>
      <c r="S162" s="340"/>
      <c r="T162" s="340"/>
      <c r="U162" s="340"/>
    </row>
    <row r="163" spans="1:21" ht="15.75" customHeight="1">
      <c r="A163" s="340"/>
      <c r="B163" s="348"/>
      <c r="C163" s="348"/>
      <c r="D163" s="348"/>
      <c r="E163" s="348"/>
      <c r="F163" s="348"/>
      <c r="G163" s="348"/>
      <c r="H163" s="340"/>
      <c r="I163" s="340"/>
      <c r="J163" s="340"/>
      <c r="K163" s="400"/>
      <c r="L163" s="401"/>
      <c r="M163" s="401"/>
      <c r="N163" s="401"/>
      <c r="O163" s="401"/>
      <c r="P163" s="343"/>
      <c r="Q163" s="402"/>
      <c r="R163" s="402"/>
      <c r="S163" s="340"/>
      <c r="T163" s="340"/>
      <c r="U163" s="340"/>
    </row>
    <row r="164" spans="1:21" ht="15.75" customHeight="1">
      <c r="A164" s="340"/>
      <c r="B164" s="348"/>
      <c r="C164" s="348"/>
      <c r="D164" s="348"/>
      <c r="E164" s="348"/>
      <c r="F164" s="348"/>
      <c r="G164" s="348"/>
      <c r="H164" s="340"/>
      <c r="I164" s="340"/>
      <c r="J164" s="340"/>
      <c r="K164" s="400"/>
      <c r="L164" s="401"/>
      <c r="M164" s="401"/>
      <c r="N164" s="401"/>
      <c r="O164" s="401"/>
      <c r="P164" s="343"/>
      <c r="Q164" s="402"/>
      <c r="R164" s="402"/>
      <c r="S164" s="340"/>
      <c r="T164" s="340"/>
      <c r="U164" s="340"/>
    </row>
    <row r="165" spans="1:21" ht="15.75" customHeight="1">
      <c r="A165" s="340"/>
      <c r="B165" s="348"/>
      <c r="C165" s="348"/>
      <c r="D165" s="348"/>
      <c r="E165" s="348"/>
      <c r="F165" s="348"/>
      <c r="G165" s="348"/>
      <c r="H165" s="340"/>
      <c r="I165" s="340"/>
      <c r="J165" s="340"/>
      <c r="K165" s="400"/>
      <c r="L165" s="401"/>
      <c r="M165" s="401"/>
      <c r="N165" s="401"/>
      <c r="O165" s="401"/>
      <c r="P165" s="343"/>
      <c r="Q165" s="402"/>
      <c r="R165" s="402"/>
      <c r="S165" s="340"/>
      <c r="T165" s="340"/>
      <c r="U165" s="340"/>
    </row>
    <row r="166" spans="1:21" ht="15.75" customHeight="1">
      <c r="A166" s="340"/>
      <c r="B166" s="348"/>
      <c r="C166" s="348"/>
      <c r="D166" s="348"/>
      <c r="E166" s="348"/>
      <c r="F166" s="348"/>
      <c r="G166" s="348"/>
      <c r="H166" s="340"/>
      <c r="I166" s="340"/>
      <c r="J166" s="340"/>
      <c r="K166" s="400"/>
      <c r="L166" s="401"/>
      <c r="M166" s="401"/>
      <c r="N166" s="401"/>
      <c r="O166" s="401"/>
      <c r="P166" s="343"/>
      <c r="Q166" s="402"/>
      <c r="R166" s="402"/>
      <c r="S166" s="340"/>
      <c r="T166" s="340"/>
      <c r="U166" s="340"/>
    </row>
    <row r="167" spans="1:21" ht="15.75" customHeight="1">
      <c r="A167" s="340"/>
      <c r="B167" s="348"/>
      <c r="C167" s="348"/>
      <c r="D167" s="348"/>
      <c r="E167" s="348"/>
      <c r="F167" s="348"/>
      <c r="G167" s="348"/>
      <c r="H167" s="340"/>
      <c r="I167" s="340"/>
      <c r="J167" s="340"/>
      <c r="K167" s="400"/>
      <c r="L167" s="401"/>
      <c r="M167" s="401"/>
      <c r="N167" s="401"/>
      <c r="O167" s="401"/>
      <c r="P167" s="343"/>
      <c r="Q167" s="402"/>
      <c r="R167" s="402"/>
      <c r="S167" s="340"/>
      <c r="T167" s="340"/>
      <c r="U167" s="340"/>
    </row>
    <row r="168" spans="1:21" ht="15.75" customHeight="1">
      <c r="A168" s="340"/>
      <c r="B168" s="348"/>
      <c r="C168" s="348"/>
      <c r="D168" s="348"/>
      <c r="E168" s="348"/>
      <c r="F168" s="348"/>
      <c r="G168" s="348"/>
      <c r="H168" s="340"/>
      <c r="I168" s="340"/>
      <c r="J168" s="340"/>
      <c r="K168" s="400"/>
      <c r="L168" s="401"/>
      <c r="M168" s="401"/>
      <c r="N168" s="401"/>
      <c r="O168" s="401"/>
      <c r="P168" s="343"/>
      <c r="Q168" s="402"/>
      <c r="R168" s="402"/>
      <c r="S168" s="340"/>
      <c r="T168" s="340"/>
      <c r="U168" s="340"/>
    </row>
    <row r="169" spans="1:21" ht="15.75" customHeight="1">
      <c r="A169" s="340"/>
      <c r="B169" s="348"/>
      <c r="C169" s="348"/>
      <c r="D169" s="348"/>
      <c r="E169" s="348"/>
      <c r="F169" s="348"/>
      <c r="G169" s="348"/>
      <c r="H169" s="340"/>
      <c r="I169" s="340"/>
      <c r="J169" s="340"/>
      <c r="K169" s="400"/>
      <c r="L169" s="401"/>
      <c r="M169" s="401"/>
      <c r="N169" s="401"/>
      <c r="O169" s="401"/>
      <c r="P169" s="343"/>
      <c r="Q169" s="402"/>
      <c r="R169" s="402"/>
      <c r="S169" s="340"/>
      <c r="T169" s="340"/>
      <c r="U169" s="340"/>
    </row>
    <row r="170" spans="1:21" ht="15.75" customHeight="1">
      <c r="A170" s="340"/>
      <c r="B170" s="348"/>
      <c r="C170" s="348"/>
      <c r="D170" s="348"/>
      <c r="E170" s="348"/>
      <c r="F170" s="348"/>
      <c r="G170" s="348"/>
      <c r="H170" s="340"/>
      <c r="I170" s="340"/>
      <c r="J170" s="340"/>
      <c r="K170" s="400"/>
      <c r="L170" s="401"/>
      <c r="M170" s="401"/>
      <c r="N170" s="401"/>
      <c r="O170" s="401"/>
      <c r="P170" s="343"/>
      <c r="Q170" s="402"/>
      <c r="R170" s="402"/>
      <c r="S170" s="340"/>
      <c r="T170" s="340"/>
      <c r="U170" s="340"/>
    </row>
    <row r="171" spans="1:21" ht="15.75" customHeight="1">
      <c r="A171" s="340"/>
      <c r="B171" s="348"/>
      <c r="C171" s="348"/>
      <c r="D171" s="348"/>
      <c r="E171" s="348"/>
      <c r="F171" s="348"/>
      <c r="G171" s="348"/>
      <c r="H171" s="340"/>
      <c r="I171" s="340"/>
      <c r="J171" s="340"/>
      <c r="K171" s="400"/>
      <c r="L171" s="401"/>
      <c r="M171" s="401"/>
      <c r="N171" s="401"/>
      <c r="O171" s="401"/>
      <c r="P171" s="343"/>
      <c r="Q171" s="402"/>
      <c r="R171" s="402"/>
      <c r="S171" s="340"/>
      <c r="T171" s="340"/>
      <c r="U171" s="340"/>
    </row>
    <row r="172" spans="1:21" ht="15.75" customHeight="1">
      <c r="A172" s="340"/>
      <c r="B172" s="348"/>
      <c r="C172" s="348"/>
      <c r="D172" s="348"/>
      <c r="E172" s="348"/>
      <c r="F172" s="348"/>
      <c r="G172" s="348"/>
      <c r="H172" s="340"/>
      <c r="I172" s="340"/>
      <c r="J172" s="340"/>
      <c r="K172" s="400"/>
      <c r="L172" s="401"/>
      <c r="M172" s="401"/>
      <c r="N172" s="401"/>
      <c r="O172" s="401"/>
      <c r="P172" s="343"/>
      <c r="Q172" s="402"/>
      <c r="R172" s="402"/>
      <c r="S172" s="340"/>
      <c r="T172" s="340"/>
      <c r="U172" s="340"/>
    </row>
    <row r="173" spans="1:21" ht="15.75" customHeight="1">
      <c r="A173" s="340"/>
      <c r="B173" s="348"/>
      <c r="C173" s="348"/>
      <c r="D173" s="348"/>
      <c r="E173" s="348"/>
      <c r="F173" s="348"/>
      <c r="G173" s="348"/>
      <c r="H173" s="340"/>
      <c r="I173" s="340"/>
      <c r="J173" s="340"/>
      <c r="K173" s="400"/>
      <c r="L173" s="401"/>
      <c r="M173" s="401"/>
      <c r="N173" s="401"/>
      <c r="O173" s="401"/>
      <c r="P173" s="343"/>
      <c r="Q173" s="402"/>
      <c r="R173" s="402"/>
      <c r="S173" s="340"/>
      <c r="T173" s="340"/>
      <c r="U173" s="340"/>
    </row>
    <row r="174" spans="1:21" ht="15.75" customHeight="1">
      <c r="A174" s="340"/>
      <c r="B174" s="348"/>
      <c r="C174" s="348"/>
      <c r="D174" s="348"/>
      <c r="E174" s="348"/>
      <c r="F174" s="348"/>
      <c r="G174" s="348"/>
      <c r="H174" s="340"/>
      <c r="I174" s="340"/>
      <c r="J174" s="340"/>
      <c r="K174" s="400"/>
      <c r="L174" s="401"/>
      <c r="M174" s="401"/>
      <c r="N174" s="401"/>
      <c r="O174" s="401"/>
      <c r="P174" s="343"/>
      <c r="Q174" s="402"/>
      <c r="R174" s="402"/>
      <c r="S174" s="340"/>
      <c r="T174" s="340"/>
      <c r="U174" s="340"/>
    </row>
    <row r="175" spans="1:21" ht="15.75" customHeight="1">
      <c r="A175" s="340"/>
      <c r="B175" s="348"/>
      <c r="C175" s="348"/>
      <c r="D175" s="348"/>
      <c r="E175" s="348"/>
      <c r="F175" s="348"/>
      <c r="G175" s="348"/>
      <c r="H175" s="340"/>
      <c r="I175" s="340"/>
      <c r="J175" s="340"/>
      <c r="K175" s="400"/>
      <c r="L175" s="401"/>
      <c r="M175" s="401"/>
      <c r="N175" s="401"/>
      <c r="O175" s="401"/>
      <c r="P175" s="343"/>
      <c r="Q175" s="402"/>
      <c r="R175" s="402"/>
      <c r="S175" s="340"/>
      <c r="T175" s="340"/>
      <c r="U175" s="340"/>
    </row>
    <row r="176" spans="1:21" ht="15.75" customHeight="1">
      <c r="A176" s="340"/>
      <c r="B176" s="348"/>
      <c r="C176" s="348"/>
      <c r="D176" s="348"/>
      <c r="E176" s="348"/>
      <c r="F176" s="348"/>
      <c r="G176" s="348"/>
      <c r="H176" s="340"/>
      <c r="I176" s="340"/>
      <c r="J176" s="340"/>
      <c r="K176" s="400"/>
      <c r="L176" s="401"/>
      <c r="M176" s="401"/>
      <c r="N176" s="401"/>
      <c r="O176" s="401"/>
      <c r="P176" s="343"/>
      <c r="Q176" s="402"/>
      <c r="R176" s="402"/>
      <c r="S176" s="340"/>
      <c r="T176" s="340"/>
      <c r="U176" s="340"/>
    </row>
    <row r="177" spans="1:21" ht="15.75" customHeight="1">
      <c r="A177" s="340"/>
      <c r="B177" s="348"/>
      <c r="C177" s="348"/>
      <c r="D177" s="348"/>
      <c r="E177" s="348"/>
      <c r="F177" s="348"/>
      <c r="G177" s="348"/>
      <c r="H177" s="340"/>
      <c r="I177" s="340"/>
      <c r="J177" s="340"/>
      <c r="K177" s="400"/>
      <c r="L177" s="401"/>
      <c r="M177" s="401"/>
      <c r="N177" s="401"/>
      <c r="O177" s="401"/>
      <c r="P177" s="343"/>
      <c r="Q177" s="402"/>
      <c r="R177" s="402"/>
      <c r="S177" s="340"/>
      <c r="T177" s="340"/>
      <c r="U177" s="340"/>
    </row>
    <row r="178" spans="1:21" ht="15.75" customHeight="1">
      <c r="A178" s="340"/>
      <c r="B178" s="348"/>
      <c r="C178" s="348"/>
      <c r="D178" s="348"/>
      <c r="E178" s="348"/>
      <c r="F178" s="348"/>
      <c r="G178" s="348"/>
      <c r="H178" s="340"/>
      <c r="I178" s="340"/>
      <c r="J178" s="340"/>
      <c r="K178" s="400"/>
      <c r="L178" s="401"/>
      <c r="M178" s="401"/>
      <c r="N178" s="401"/>
      <c r="O178" s="401"/>
      <c r="P178" s="343"/>
      <c r="Q178" s="402"/>
      <c r="R178" s="402"/>
      <c r="S178" s="340"/>
      <c r="T178" s="340"/>
      <c r="U178" s="340"/>
    </row>
    <row r="179" spans="1:21" ht="15.75" customHeight="1">
      <c r="A179" s="340"/>
      <c r="B179" s="348"/>
      <c r="C179" s="348"/>
      <c r="D179" s="348"/>
      <c r="E179" s="348"/>
      <c r="F179" s="348"/>
      <c r="G179" s="348"/>
      <c r="H179" s="340"/>
      <c r="I179" s="340"/>
      <c r="J179" s="340"/>
      <c r="K179" s="400"/>
      <c r="L179" s="401"/>
      <c r="M179" s="401"/>
      <c r="N179" s="401"/>
      <c r="O179" s="401"/>
      <c r="P179" s="343"/>
      <c r="Q179" s="402"/>
      <c r="R179" s="402"/>
      <c r="S179" s="340"/>
      <c r="T179" s="340"/>
      <c r="U179" s="340"/>
    </row>
    <row r="180" spans="1:21" ht="15.75" customHeight="1">
      <c r="A180" s="340"/>
      <c r="B180" s="348"/>
      <c r="C180" s="348"/>
      <c r="D180" s="348"/>
      <c r="E180" s="348"/>
      <c r="F180" s="348"/>
      <c r="G180" s="348"/>
      <c r="H180" s="340"/>
      <c r="I180" s="340"/>
      <c r="J180" s="340"/>
      <c r="K180" s="400"/>
      <c r="L180" s="401"/>
      <c r="M180" s="401"/>
      <c r="N180" s="401"/>
      <c r="O180" s="401"/>
      <c r="P180" s="343"/>
      <c r="Q180" s="402"/>
      <c r="R180" s="402"/>
      <c r="S180" s="340"/>
      <c r="T180" s="340"/>
      <c r="U180" s="340"/>
    </row>
    <row r="181" spans="1:21" ht="15.75" customHeight="1">
      <c r="A181" s="340"/>
      <c r="B181" s="348"/>
      <c r="C181" s="348"/>
      <c r="D181" s="348"/>
      <c r="E181" s="348"/>
      <c r="F181" s="348"/>
      <c r="G181" s="348"/>
      <c r="H181" s="340"/>
      <c r="I181" s="340"/>
      <c r="J181" s="340"/>
      <c r="K181" s="400"/>
      <c r="L181" s="401"/>
      <c r="M181" s="401"/>
      <c r="N181" s="401"/>
      <c r="O181" s="401"/>
      <c r="P181" s="343"/>
      <c r="Q181" s="402"/>
      <c r="R181" s="402"/>
      <c r="S181" s="340"/>
      <c r="T181" s="340"/>
      <c r="U181" s="340"/>
    </row>
    <row r="182" spans="1:21" ht="15.75" customHeight="1">
      <c r="A182" s="340"/>
      <c r="B182" s="348"/>
      <c r="C182" s="348"/>
      <c r="D182" s="348"/>
      <c r="E182" s="348"/>
      <c r="F182" s="348"/>
      <c r="G182" s="348"/>
      <c r="H182" s="340"/>
      <c r="I182" s="340"/>
      <c r="J182" s="340"/>
      <c r="K182" s="400"/>
      <c r="L182" s="401"/>
      <c r="M182" s="401"/>
      <c r="N182" s="401"/>
      <c r="O182" s="401"/>
      <c r="P182" s="343"/>
      <c r="Q182" s="402"/>
      <c r="R182" s="402"/>
      <c r="S182" s="340"/>
      <c r="T182" s="340"/>
      <c r="U182" s="340"/>
    </row>
    <row r="183" spans="1:21" ht="15.75" customHeight="1">
      <c r="A183" s="340"/>
      <c r="B183" s="348"/>
      <c r="C183" s="348"/>
      <c r="D183" s="348"/>
      <c r="E183" s="348"/>
      <c r="F183" s="348"/>
      <c r="G183" s="348"/>
      <c r="H183" s="340"/>
      <c r="I183" s="340"/>
      <c r="J183" s="340"/>
      <c r="K183" s="400"/>
      <c r="L183" s="401"/>
      <c r="M183" s="401"/>
      <c r="N183" s="401"/>
      <c r="O183" s="401"/>
      <c r="P183" s="343"/>
      <c r="Q183" s="402"/>
      <c r="R183" s="402"/>
      <c r="S183" s="340"/>
      <c r="T183" s="340"/>
      <c r="U183" s="340"/>
    </row>
    <row r="184" spans="1:21" ht="15.75" customHeight="1">
      <c r="A184" s="340"/>
      <c r="B184" s="348"/>
      <c r="C184" s="348"/>
      <c r="D184" s="348"/>
      <c r="E184" s="348"/>
      <c r="F184" s="348"/>
      <c r="G184" s="348"/>
      <c r="H184" s="340"/>
      <c r="I184" s="340"/>
      <c r="J184" s="340"/>
      <c r="K184" s="400"/>
      <c r="L184" s="401"/>
      <c r="M184" s="401"/>
      <c r="N184" s="401"/>
      <c r="O184" s="401"/>
      <c r="P184" s="343"/>
      <c r="Q184" s="402"/>
      <c r="R184" s="402"/>
      <c r="S184" s="340"/>
      <c r="T184" s="340"/>
      <c r="U184" s="340"/>
    </row>
    <row r="185" spans="1:21" ht="15.75" customHeight="1">
      <c r="A185" s="340"/>
      <c r="B185" s="348"/>
      <c r="C185" s="348"/>
      <c r="D185" s="348"/>
      <c r="E185" s="348"/>
      <c r="F185" s="348"/>
      <c r="G185" s="348"/>
      <c r="H185" s="340"/>
      <c r="I185" s="340"/>
      <c r="J185" s="340"/>
      <c r="K185" s="400"/>
      <c r="L185" s="401"/>
      <c r="M185" s="401"/>
      <c r="N185" s="401"/>
      <c r="O185" s="401"/>
      <c r="P185" s="343"/>
      <c r="Q185" s="402"/>
      <c r="R185" s="402"/>
      <c r="S185" s="340"/>
      <c r="T185" s="340"/>
      <c r="U185" s="340"/>
    </row>
    <row r="186" spans="1:21" ht="15.75" customHeight="1">
      <c r="A186" s="340"/>
      <c r="B186" s="348"/>
      <c r="C186" s="348"/>
      <c r="D186" s="348"/>
      <c r="E186" s="348"/>
      <c r="F186" s="348"/>
      <c r="G186" s="348"/>
      <c r="H186" s="340"/>
      <c r="I186" s="340"/>
      <c r="J186" s="340"/>
      <c r="K186" s="400"/>
      <c r="L186" s="401"/>
      <c r="M186" s="401"/>
      <c r="N186" s="401"/>
      <c r="O186" s="401"/>
      <c r="P186" s="343"/>
      <c r="Q186" s="402"/>
      <c r="R186" s="402"/>
      <c r="S186" s="340"/>
      <c r="T186" s="340"/>
      <c r="U186" s="340"/>
    </row>
    <row r="187" spans="1:21" ht="15.75" customHeight="1">
      <c r="A187" s="340"/>
      <c r="B187" s="348"/>
      <c r="C187" s="348"/>
      <c r="D187" s="348"/>
      <c r="E187" s="348"/>
      <c r="F187" s="348"/>
      <c r="G187" s="348"/>
      <c r="H187" s="340"/>
      <c r="I187" s="340"/>
      <c r="J187" s="340"/>
      <c r="K187" s="400"/>
      <c r="L187" s="401"/>
      <c r="M187" s="401"/>
      <c r="N187" s="401"/>
      <c r="O187" s="401"/>
      <c r="P187" s="343"/>
      <c r="Q187" s="402"/>
      <c r="R187" s="402"/>
      <c r="S187" s="340"/>
      <c r="T187" s="340"/>
      <c r="U187" s="340"/>
    </row>
    <row r="188" spans="1:21" ht="15.75" customHeight="1">
      <c r="A188" s="340"/>
      <c r="B188" s="348"/>
      <c r="C188" s="348"/>
      <c r="D188" s="348"/>
      <c r="E188" s="348"/>
      <c r="F188" s="348"/>
      <c r="G188" s="348"/>
      <c r="H188" s="340"/>
      <c r="I188" s="340"/>
      <c r="J188" s="340"/>
      <c r="K188" s="400"/>
      <c r="L188" s="401"/>
      <c r="M188" s="401"/>
      <c r="N188" s="401"/>
      <c r="O188" s="401"/>
      <c r="P188" s="343"/>
      <c r="Q188" s="402"/>
      <c r="R188" s="402"/>
      <c r="S188" s="340"/>
      <c r="T188" s="340"/>
      <c r="U188" s="340"/>
    </row>
    <row r="189" spans="1:21" ht="15.75" customHeight="1">
      <c r="A189" s="340"/>
      <c r="B189" s="348"/>
      <c r="C189" s="348"/>
      <c r="D189" s="348"/>
      <c r="E189" s="348"/>
      <c r="F189" s="348"/>
      <c r="G189" s="348"/>
      <c r="H189" s="340"/>
      <c r="I189" s="340"/>
      <c r="J189" s="340"/>
      <c r="K189" s="400"/>
      <c r="L189" s="401"/>
      <c r="M189" s="401"/>
      <c r="N189" s="401"/>
      <c r="O189" s="401"/>
      <c r="P189" s="343"/>
      <c r="Q189" s="402"/>
      <c r="R189" s="402"/>
      <c r="S189" s="340"/>
      <c r="T189" s="340"/>
      <c r="U189" s="340"/>
    </row>
    <row r="190" spans="1:21" ht="15.75" customHeight="1">
      <c r="A190" s="340"/>
      <c r="B190" s="348"/>
      <c r="C190" s="348"/>
      <c r="D190" s="348"/>
      <c r="E190" s="348"/>
      <c r="F190" s="348"/>
      <c r="G190" s="348"/>
      <c r="H190" s="340"/>
      <c r="I190" s="340"/>
      <c r="J190" s="340"/>
      <c r="K190" s="400"/>
      <c r="L190" s="401"/>
      <c r="M190" s="401"/>
      <c r="N190" s="401"/>
      <c r="O190" s="401"/>
      <c r="P190" s="343"/>
      <c r="Q190" s="402"/>
      <c r="R190" s="402"/>
      <c r="S190" s="340"/>
      <c r="T190" s="340"/>
      <c r="U190" s="340"/>
    </row>
    <row r="191" spans="1:21" ht="15.75" customHeight="1">
      <c r="A191" s="340"/>
      <c r="B191" s="348"/>
      <c r="C191" s="348"/>
      <c r="D191" s="348"/>
      <c r="E191" s="348"/>
      <c r="F191" s="348"/>
      <c r="G191" s="348"/>
      <c r="H191" s="340"/>
      <c r="I191" s="340"/>
      <c r="J191" s="340"/>
      <c r="K191" s="400"/>
      <c r="L191" s="401"/>
      <c r="M191" s="401"/>
      <c r="N191" s="401"/>
      <c r="O191" s="401"/>
      <c r="P191" s="343"/>
      <c r="Q191" s="402"/>
      <c r="R191" s="402"/>
      <c r="S191" s="340"/>
      <c r="T191" s="340"/>
      <c r="U191" s="340"/>
    </row>
    <row r="192" spans="1:21" ht="15.75" customHeight="1">
      <c r="A192" s="340"/>
      <c r="B192" s="348"/>
      <c r="C192" s="348"/>
      <c r="D192" s="348"/>
      <c r="E192" s="348"/>
      <c r="F192" s="348"/>
      <c r="G192" s="348"/>
      <c r="H192" s="340"/>
      <c r="I192" s="340"/>
      <c r="J192" s="340"/>
      <c r="K192" s="400"/>
      <c r="L192" s="401"/>
      <c r="M192" s="401"/>
      <c r="N192" s="401"/>
      <c r="O192" s="401"/>
      <c r="P192" s="343"/>
      <c r="Q192" s="402"/>
      <c r="R192" s="402"/>
      <c r="S192" s="340"/>
      <c r="T192" s="340"/>
      <c r="U192" s="340"/>
    </row>
    <row r="193" spans="1:21" ht="15.75" customHeight="1">
      <c r="A193" s="340"/>
      <c r="B193" s="348"/>
      <c r="C193" s="348"/>
      <c r="D193" s="348"/>
      <c r="E193" s="348"/>
      <c r="F193" s="348"/>
      <c r="G193" s="348"/>
      <c r="H193" s="340"/>
      <c r="I193" s="340"/>
      <c r="J193" s="340"/>
      <c r="K193" s="400"/>
      <c r="L193" s="401"/>
      <c r="M193" s="401"/>
      <c r="N193" s="401"/>
      <c r="O193" s="401"/>
      <c r="P193" s="343"/>
      <c r="Q193" s="402"/>
      <c r="R193" s="402"/>
      <c r="S193" s="340"/>
      <c r="T193" s="340"/>
      <c r="U193" s="340"/>
    </row>
    <row r="194" spans="1:21" ht="15.75" customHeight="1">
      <c r="A194" s="340"/>
      <c r="B194" s="348"/>
      <c r="C194" s="348"/>
      <c r="D194" s="348"/>
      <c r="E194" s="348"/>
      <c r="F194" s="348"/>
      <c r="G194" s="348"/>
      <c r="H194" s="340"/>
      <c r="I194" s="340"/>
      <c r="J194" s="340"/>
      <c r="K194" s="400"/>
      <c r="L194" s="401"/>
      <c r="M194" s="401"/>
      <c r="N194" s="401"/>
      <c r="O194" s="401"/>
      <c r="P194" s="343"/>
      <c r="Q194" s="402"/>
      <c r="R194" s="402"/>
      <c r="S194" s="340"/>
      <c r="T194" s="340"/>
      <c r="U194" s="340"/>
    </row>
    <row r="195" spans="1:21" ht="15.75" customHeight="1">
      <c r="A195" s="340"/>
      <c r="B195" s="348"/>
      <c r="C195" s="348"/>
      <c r="D195" s="348"/>
      <c r="E195" s="348"/>
      <c r="F195" s="348"/>
      <c r="G195" s="348"/>
      <c r="H195" s="340"/>
      <c r="I195" s="340"/>
      <c r="J195" s="340"/>
      <c r="K195" s="400"/>
      <c r="L195" s="401"/>
      <c r="M195" s="401"/>
      <c r="N195" s="401"/>
      <c r="O195" s="401"/>
      <c r="P195" s="343"/>
      <c r="Q195" s="402"/>
      <c r="R195" s="402"/>
      <c r="S195" s="340"/>
      <c r="T195" s="340"/>
      <c r="U195" s="340"/>
    </row>
    <row r="196" spans="1:21" ht="15.75" customHeight="1">
      <c r="A196" s="340"/>
      <c r="B196" s="348"/>
      <c r="C196" s="348"/>
      <c r="D196" s="348"/>
      <c r="E196" s="348"/>
      <c r="F196" s="348"/>
      <c r="G196" s="348"/>
      <c r="H196" s="340"/>
      <c r="I196" s="340"/>
      <c r="J196" s="340"/>
      <c r="K196" s="400"/>
      <c r="L196" s="401"/>
      <c r="M196" s="401"/>
      <c r="N196" s="401"/>
      <c r="O196" s="401"/>
      <c r="P196" s="343"/>
      <c r="Q196" s="402"/>
      <c r="R196" s="402"/>
      <c r="S196" s="340"/>
      <c r="T196" s="340"/>
      <c r="U196" s="340"/>
    </row>
    <row r="197" spans="1:21" ht="15.75" customHeight="1">
      <c r="A197" s="340"/>
      <c r="B197" s="348"/>
      <c r="C197" s="348"/>
      <c r="D197" s="348"/>
      <c r="E197" s="348"/>
      <c r="F197" s="348"/>
      <c r="G197" s="348"/>
      <c r="H197" s="340"/>
      <c r="I197" s="340"/>
      <c r="J197" s="340"/>
      <c r="K197" s="400"/>
      <c r="L197" s="401"/>
      <c r="M197" s="401"/>
      <c r="N197" s="401"/>
      <c r="O197" s="401"/>
      <c r="P197" s="343"/>
      <c r="Q197" s="402"/>
      <c r="R197" s="402"/>
      <c r="S197" s="340"/>
      <c r="T197" s="340"/>
      <c r="U197" s="340"/>
    </row>
    <row r="198" spans="1:21" ht="15.75" customHeight="1">
      <c r="A198" s="340"/>
      <c r="B198" s="348"/>
      <c r="C198" s="348"/>
      <c r="D198" s="348"/>
      <c r="E198" s="348"/>
      <c r="F198" s="348"/>
      <c r="G198" s="348"/>
      <c r="H198" s="340"/>
      <c r="I198" s="340"/>
      <c r="J198" s="340"/>
      <c r="K198" s="400"/>
      <c r="L198" s="401"/>
      <c r="M198" s="401"/>
      <c r="N198" s="401"/>
      <c r="O198" s="401"/>
      <c r="P198" s="343"/>
      <c r="Q198" s="402"/>
      <c r="R198" s="402"/>
      <c r="S198" s="340"/>
      <c r="T198" s="340"/>
      <c r="U198" s="340"/>
    </row>
    <row r="199" spans="1:21" ht="15.75" customHeight="1">
      <c r="A199" s="340"/>
      <c r="B199" s="348"/>
      <c r="C199" s="348"/>
      <c r="D199" s="348"/>
      <c r="E199" s="348"/>
      <c r="F199" s="348"/>
      <c r="G199" s="348"/>
      <c r="H199" s="340"/>
      <c r="I199" s="340"/>
      <c r="J199" s="340"/>
      <c r="K199" s="400"/>
      <c r="L199" s="401"/>
      <c r="M199" s="401"/>
      <c r="N199" s="401"/>
      <c r="O199" s="401"/>
      <c r="P199" s="343"/>
      <c r="Q199" s="402"/>
      <c r="R199" s="402"/>
      <c r="S199" s="340"/>
      <c r="T199" s="340"/>
      <c r="U199" s="340"/>
    </row>
    <row r="200" spans="1:21" ht="15.75" customHeight="1">
      <c r="A200" s="340"/>
      <c r="B200" s="348"/>
      <c r="C200" s="348"/>
      <c r="D200" s="348"/>
      <c r="E200" s="348"/>
      <c r="F200" s="348"/>
      <c r="G200" s="348"/>
      <c r="H200" s="340"/>
      <c r="I200" s="340"/>
      <c r="J200" s="340"/>
      <c r="K200" s="400"/>
      <c r="L200" s="401"/>
      <c r="M200" s="401"/>
      <c r="N200" s="401"/>
      <c r="O200" s="401"/>
      <c r="P200" s="343"/>
      <c r="Q200" s="402"/>
      <c r="R200" s="402"/>
      <c r="S200" s="340"/>
      <c r="T200" s="340"/>
      <c r="U200" s="340"/>
    </row>
    <row r="201" spans="1:21" ht="15.75" customHeight="1">
      <c r="A201" s="340"/>
      <c r="B201" s="348"/>
      <c r="C201" s="348"/>
      <c r="D201" s="348"/>
      <c r="E201" s="348"/>
      <c r="F201" s="348"/>
      <c r="G201" s="348"/>
      <c r="H201" s="340"/>
      <c r="I201" s="340"/>
      <c r="J201" s="340"/>
      <c r="K201" s="400"/>
      <c r="L201" s="401"/>
      <c r="M201" s="401"/>
      <c r="N201" s="401"/>
      <c r="O201" s="401"/>
      <c r="P201" s="343"/>
      <c r="Q201" s="402"/>
      <c r="R201" s="402"/>
      <c r="S201" s="340"/>
      <c r="T201" s="340"/>
      <c r="U201" s="340"/>
    </row>
    <row r="202" spans="1:21" ht="15.75" customHeight="1">
      <c r="A202" s="340"/>
      <c r="B202" s="348"/>
      <c r="C202" s="348"/>
      <c r="D202" s="348"/>
      <c r="E202" s="348"/>
      <c r="F202" s="348"/>
      <c r="G202" s="348"/>
      <c r="H202" s="340"/>
      <c r="I202" s="340"/>
      <c r="J202" s="340"/>
      <c r="K202" s="400"/>
      <c r="L202" s="401"/>
      <c r="M202" s="401"/>
      <c r="N202" s="401"/>
      <c r="O202" s="401"/>
      <c r="P202" s="343"/>
      <c r="Q202" s="402"/>
      <c r="R202" s="402"/>
      <c r="S202" s="340"/>
      <c r="T202" s="340"/>
      <c r="U202" s="340"/>
    </row>
    <row r="203" spans="1:21" ht="15.75" customHeight="1">
      <c r="A203" s="340"/>
      <c r="B203" s="348"/>
      <c r="C203" s="348"/>
      <c r="D203" s="348"/>
      <c r="E203" s="348"/>
      <c r="F203" s="348"/>
      <c r="G203" s="348"/>
      <c r="H203" s="340"/>
      <c r="I203" s="340"/>
      <c r="J203" s="340"/>
      <c r="K203" s="400"/>
      <c r="L203" s="401"/>
      <c r="M203" s="401"/>
      <c r="N203" s="401"/>
      <c r="O203" s="401"/>
      <c r="P203" s="343"/>
      <c r="Q203" s="402"/>
      <c r="R203" s="402"/>
      <c r="S203" s="340"/>
      <c r="T203" s="340"/>
      <c r="U203" s="340"/>
    </row>
    <row r="204" spans="1:21" ht="15.75" customHeight="1">
      <c r="A204" s="340"/>
      <c r="B204" s="348"/>
      <c r="C204" s="348"/>
      <c r="D204" s="348"/>
      <c r="E204" s="348"/>
      <c r="F204" s="348"/>
      <c r="G204" s="348"/>
      <c r="H204" s="340"/>
      <c r="I204" s="340"/>
      <c r="J204" s="340"/>
      <c r="K204" s="400"/>
      <c r="L204" s="401"/>
      <c r="M204" s="401"/>
      <c r="N204" s="401"/>
      <c r="O204" s="401"/>
      <c r="P204" s="343"/>
      <c r="Q204" s="402"/>
      <c r="R204" s="402"/>
      <c r="S204" s="340"/>
      <c r="T204" s="340"/>
      <c r="U204" s="340"/>
    </row>
    <row r="205" spans="1:21" ht="15.75" customHeight="1">
      <c r="A205" s="340"/>
      <c r="B205" s="348"/>
      <c r="C205" s="348"/>
      <c r="D205" s="348"/>
      <c r="E205" s="348"/>
      <c r="F205" s="348"/>
      <c r="G205" s="348"/>
      <c r="H205" s="340"/>
      <c r="I205" s="340"/>
      <c r="J205" s="340"/>
      <c r="K205" s="400"/>
      <c r="L205" s="401"/>
      <c r="M205" s="401"/>
      <c r="N205" s="401"/>
      <c r="O205" s="401"/>
      <c r="P205" s="343"/>
      <c r="Q205" s="402"/>
      <c r="R205" s="402"/>
      <c r="S205" s="340"/>
      <c r="T205" s="340"/>
      <c r="U205" s="340"/>
    </row>
    <row r="206" spans="1:21" ht="15.75" customHeight="1">
      <c r="A206" s="340"/>
      <c r="B206" s="348"/>
      <c r="C206" s="348"/>
      <c r="D206" s="348"/>
      <c r="E206" s="348"/>
      <c r="F206" s="348"/>
      <c r="G206" s="348"/>
      <c r="H206" s="340"/>
      <c r="I206" s="340"/>
      <c r="J206" s="340"/>
      <c r="K206" s="400"/>
      <c r="L206" s="401"/>
      <c r="M206" s="401"/>
      <c r="N206" s="401"/>
      <c r="O206" s="401"/>
      <c r="P206" s="343"/>
      <c r="Q206" s="402"/>
      <c r="R206" s="402"/>
      <c r="S206" s="340"/>
      <c r="T206" s="340"/>
      <c r="U206" s="340"/>
    </row>
    <row r="207" spans="1:21" ht="15.75" customHeight="1">
      <c r="A207" s="340"/>
      <c r="B207" s="348"/>
      <c r="C207" s="348"/>
      <c r="D207" s="348"/>
      <c r="E207" s="348"/>
      <c r="F207" s="348"/>
      <c r="G207" s="348"/>
      <c r="H207" s="340"/>
      <c r="I207" s="340"/>
      <c r="J207" s="340"/>
      <c r="K207" s="400"/>
      <c r="L207" s="401"/>
      <c r="M207" s="401"/>
      <c r="N207" s="401"/>
      <c r="O207" s="401"/>
      <c r="P207" s="343"/>
      <c r="Q207" s="402"/>
      <c r="R207" s="402"/>
      <c r="S207" s="340"/>
      <c r="T207" s="340"/>
      <c r="U207" s="340"/>
    </row>
    <row r="208" spans="1:21" ht="15.75" customHeight="1">
      <c r="A208" s="340"/>
      <c r="B208" s="348"/>
      <c r="C208" s="348"/>
      <c r="D208" s="348"/>
      <c r="E208" s="348"/>
      <c r="F208" s="348"/>
      <c r="G208" s="348"/>
      <c r="H208" s="340"/>
      <c r="I208" s="340"/>
      <c r="J208" s="340"/>
      <c r="K208" s="400"/>
      <c r="L208" s="401"/>
      <c r="M208" s="401"/>
      <c r="N208" s="401"/>
      <c r="O208" s="401"/>
      <c r="P208" s="343"/>
      <c r="Q208" s="402"/>
      <c r="R208" s="402"/>
      <c r="S208" s="340"/>
      <c r="T208" s="340"/>
      <c r="U208" s="340"/>
    </row>
    <row r="209" spans="1:21" ht="15.75" customHeight="1">
      <c r="A209" s="340"/>
      <c r="B209" s="348"/>
      <c r="C209" s="348"/>
      <c r="D209" s="348"/>
      <c r="E209" s="348"/>
      <c r="F209" s="348"/>
      <c r="G209" s="348"/>
      <c r="H209" s="340"/>
      <c r="I209" s="340"/>
      <c r="J209" s="340"/>
      <c r="K209" s="400"/>
      <c r="L209" s="401"/>
      <c r="M209" s="401"/>
      <c r="N209" s="401"/>
      <c r="O209" s="401"/>
      <c r="P209" s="343"/>
      <c r="Q209" s="402"/>
      <c r="R209" s="402"/>
      <c r="S209" s="340"/>
      <c r="T209" s="340"/>
      <c r="U209" s="340"/>
    </row>
    <row r="210" spans="1:21" ht="15.75" customHeight="1">
      <c r="A210" s="340"/>
      <c r="B210" s="348"/>
      <c r="C210" s="348"/>
      <c r="D210" s="348"/>
      <c r="E210" s="348"/>
      <c r="F210" s="348"/>
      <c r="G210" s="348"/>
      <c r="H210" s="340"/>
      <c r="I210" s="340"/>
      <c r="J210" s="340"/>
      <c r="K210" s="400"/>
      <c r="L210" s="401"/>
      <c r="M210" s="401"/>
      <c r="N210" s="401"/>
      <c r="O210" s="401"/>
      <c r="P210" s="343"/>
      <c r="Q210" s="402"/>
      <c r="R210" s="402"/>
      <c r="S210" s="340"/>
      <c r="T210" s="340"/>
      <c r="U210" s="340"/>
    </row>
    <row r="211" spans="1:21" ht="15.75" customHeight="1">
      <c r="A211" s="340"/>
      <c r="B211" s="348"/>
      <c r="C211" s="348"/>
      <c r="D211" s="348"/>
      <c r="E211" s="348"/>
      <c r="F211" s="348"/>
      <c r="G211" s="348"/>
      <c r="H211" s="340"/>
      <c r="I211" s="340"/>
      <c r="J211" s="340"/>
      <c r="K211" s="400"/>
      <c r="L211" s="401"/>
      <c r="M211" s="401"/>
      <c r="N211" s="401"/>
      <c r="O211" s="401"/>
      <c r="P211" s="343"/>
      <c r="Q211" s="402"/>
      <c r="R211" s="402"/>
      <c r="S211" s="340"/>
      <c r="T211" s="340"/>
      <c r="U211" s="340"/>
    </row>
    <row r="212" spans="1:21" ht="15.75" customHeight="1">
      <c r="A212" s="340"/>
      <c r="B212" s="348"/>
      <c r="C212" s="348"/>
      <c r="D212" s="348"/>
      <c r="E212" s="348"/>
      <c r="F212" s="348"/>
      <c r="G212" s="348"/>
      <c r="H212" s="340"/>
      <c r="I212" s="340"/>
      <c r="J212" s="340"/>
      <c r="K212" s="400"/>
      <c r="L212" s="401"/>
      <c r="M212" s="401"/>
      <c r="N212" s="401"/>
      <c r="O212" s="401"/>
      <c r="P212" s="343"/>
      <c r="Q212" s="402"/>
      <c r="R212" s="402"/>
      <c r="S212" s="340"/>
      <c r="T212" s="340"/>
      <c r="U212" s="340"/>
    </row>
    <row r="213" spans="1:21" ht="15.75" customHeight="1">
      <c r="A213" s="340"/>
      <c r="B213" s="348"/>
      <c r="C213" s="348"/>
      <c r="D213" s="348"/>
      <c r="E213" s="348"/>
      <c r="F213" s="348"/>
      <c r="G213" s="348"/>
      <c r="H213" s="340"/>
      <c r="I213" s="340"/>
      <c r="J213" s="340"/>
      <c r="K213" s="400"/>
      <c r="L213" s="401"/>
      <c r="M213" s="401"/>
      <c r="N213" s="401"/>
      <c r="O213" s="401"/>
      <c r="P213" s="343"/>
      <c r="Q213" s="402"/>
      <c r="R213" s="402"/>
      <c r="S213" s="340"/>
      <c r="T213" s="340"/>
      <c r="U213" s="340"/>
    </row>
    <row r="214" spans="1:21" ht="15.75" customHeight="1">
      <c r="A214" s="340"/>
      <c r="B214" s="348"/>
      <c r="C214" s="348"/>
      <c r="D214" s="348"/>
      <c r="E214" s="348"/>
      <c r="F214" s="348"/>
      <c r="G214" s="348"/>
      <c r="H214" s="340"/>
      <c r="I214" s="340"/>
      <c r="J214" s="340"/>
      <c r="K214" s="400"/>
      <c r="L214" s="401"/>
      <c r="M214" s="401"/>
      <c r="N214" s="401"/>
      <c r="O214" s="401"/>
      <c r="P214" s="343"/>
      <c r="Q214" s="402"/>
      <c r="R214" s="402"/>
      <c r="S214" s="340"/>
      <c r="T214" s="340"/>
      <c r="U214" s="340"/>
    </row>
    <row r="215" spans="1:21" ht="15.75" customHeight="1">
      <c r="A215" s="340"/>
      <c r="B215" s="348"/>
      <c r="C215" s="348"/>
      <c r="D215" s="348"/>
      <c r="E215" s="348"/>
      <c r="F215" s="348"/>
      <c r="G215" s="348"/>
      <c r="H215" s="340"/>
      <c r="I215" s="340"/>
      <c r="J215" s="340"/>
      <c r="K215" s="400"/>
      <c r="L215" s="401"/>
      <c r="M215" s="401"/>
      <c r="N215" s="401"/>
      <c r="O215" s="401"/>
      <c r="P215" s="343"/>
      <c r="Q215" s="402"/>
      <c r="R215" s="402"/>
      <c r="S215" s="340"/>
      <c r="T215" s="340"/>
      <c r="U215" s="340"/>
    </row>
    <row r="216" spans="1:21" ht="15.75" customHeight="1">
      <c r="A216" s="340"/>
      <c r="B216" s="348"/>
      <c r="C216" s="348"/>
      <c r="D216" s="348"/>
      <c r="E216" s="348"/>
      <c r="F216" s="348"/>
      <c r="G216" s="348"/>
      <c r="H216" s="340"/>
      <c r="I216" s="340"/>
      <c r="J216" s="340"/>
      <c r="K216" s="400"/>
      <c r="L216" s="401"/>
      <c r="M216" s="401"/>
      <c r="N216" s="401"/>
      <c r="O216" s="401"/>
      <c r="P216" s="343"/>
      <c r="Q216" s="402"/>
      <c r="R216" s="402"/>
      <c r="S216" s="340"/>
      <c r="T216" s="340"/>
      <c r="U216" s="340"/>
    </row>
    <row r="217" spans="1:21" ht="15.75" customHeight="1">
      <c r="A217" s="340"/>
      <c r="B217" s="348"/>
      <c r="C217" s="348"/>
      <c r="D217" s="348"/>
      <c r="E217" s="348"/>
      <c r="F217" s="348"/>
      <c r="G217" s="348"/>
      <c r="H217" s="340"/>
      <c r="I217" s="340"/>
      <c r="J217" s="340"/>
      <c r="K217" s="400"/>
      <c r="L217" s="401"/>
      <c r="M217" s="401"/>
      <c r="N217" s="401"/>
      <c r="O217" s="401"/>
      <c r="P217" s="343"/>
      <c r="Q217" s="402"/>
      <c r="R217" s="402"/>
      <c r="S217" s="340"/>
      <c r="T217" s="340"/>
      <c r="U217" s="340"/>
    </row>
    <row r="218" spans="1:21" ht="15.75" customHeight="1">
      <c r="A218" s="340"/>
      <c r="B218" s="348"/>
      <c r="C218" s="348"/>
      <c r="D218" s="348"/>
      <c r="E218" s="348"/>
      <c r="F218" s="348"/>
      <c r="G218" s="348"/>
      <c r="H218" s="340"/>
      <c r="I218" s="340"/>
      <c r="J218" s="340"/>
      <c r="K218" s="400"/>
      <c r="L218" s="401"/>
      <c r="M218" s="401"/>
      <c r="N218" s="401"/>
      <c r="O218" s="401"/>
      <c r="P218" s="343"/>
      <c r="Q218" s="402"/>
      <c r="R218" s="402"/>
      <c r="S218" s="340"/>
      <c r="T218" s="340"/>
      <c r="U218" s="340"/>
    </row>
    <row r="219" spans="1:21" ht="15.75" customHeight="1">
      <c r="A219" s="340"/>
      <c r="B219" s="348"/>
      <c r="C219" s="348"/>
      <c r="D219" s="348"/>
      <c r="E219" s="348"/>
      <c r="F219" s="348"/>
      <c r="G219" s="348"/>
      <c r="H219" s="340"/>
      <c r="I219" s="340"/>
      <c r="J219" s="340"/>
      <c r="K219" s="400"/>
      <c r="L219" s="401"/>
      <c r="M219" s="401"/>
      <c r="N219" s="401"/>
      <c r="O219" s="401"/>
      <c r="P219" s="343"/>
      <c r="Q219" s="402"/>
      <c r="R219" s="402"/>
      <c r="S219" s="340"/>
      <c r="T219" s="340"/>
      <c r="U219" s="340"/>
    </row>
    <row r="220" spans="1:21" ht="15.75" customHeight="1">
      <c r="A220" s="340"/>
      <c r="B220" s="348"/>
      <c r="C220" s="348"/>
      <c r="D220" s="348"/>
      <c r="E220" s="348"/>
      <c r="F220" s="348"/>
      <c r="G220" s="348"/>
      <c r="H220" s="340"/>
      <c r="I220" s="340"/>
      <c r="J220" s="340"/>
      <c r="K220" s="400"/>
      <c r="L220" s="401"/>
      <c r="M220" s="401"/>
      <c r="N220" s="401"/>
      <c r="O220" s="401"/>
      <c r="P220" s="343"/>
      <c r="Q220" s="402"/>
      <c r="R220" s="402"/>
      <c r="S220" s="340"/>
      <c r="T220" s="340"/>
      <c r="U220" s="340"/>
    </row>
    <row r="221" spans="1:21" ht="15.75" customHeight="1">
      <c r="A221" s="340"/>
      <c r="B221" s="348"/>
      <c r="C221" s="348"/>
      <c r="D221" s="348"/>
      <c r="E221" s="348"/>
      <c r="F221" s="348"/>
      <c r="G221" s="348"/>
      <c r="H221" s="340"/>
      <c r="I221" s="340"/>
      <c r="J221" s="340"/>
      <c r="K221" s="400"/>
      <c r="L221" s="401"/>
      <c r="M221" s="401"/>
      <c r="N221" s="401"/>
      <c r="O221" s="401"/>
      <c r="P221" s="343"/>
      <c r="Q221" s="402"/>
      <c r="R221" s="402"/>
      <c r="S221" s="340"/>
      <c r="T221" s="340"/>
      <c r="U221" s="340"/>
    </row>
    <row r="222" spans="1:21" ht="15.75" customHeight="1">
      <c r="A222" s="340"/>
      <c r="B222" s="348"/>
      <c r="C222" s="348"/>
      <c r="D222" s="348"/>
      <c r="E222" s="348"/>
      <c r="F222" s="348"/>
      <c r="G222" s="348"/>
      <c r="H222" s="340"/>
      <c r="I222" s="340"/>
      <c r="J222" s="340"/>
      <c r="K222" s="400"/>
      <c r="L222" s="401"/>
      <c r="M222" s="401"/>
      <c r="N222" s="401"/>
      <c r="O222" s="401"/>
      <c r="P222" s="343"/>
      <c r="Q222" s="402"/>
      <c r="R222" s="402"/>
      <c r="S222" s="340"/>
      <c r="T222" s="340"/>
      <c r="U222" s="340"/>
    </row>
    <row r="223" spans="1:21" ht="15.75" customHeight="1">
      <c r="A223" s="340"/>
      <c r="B223" s="348"/>
      <c r="C223" s="348"/>
      <c r="D223" s="348"/>
      <c r="E223" s="348"/>
      <c r="F223" s="348"/>
      <c r="G223" s="348"/>
      <c r="H223" s="340"/>
      <c r="I223" s="340"/>
      <c r="J223" s="340"/>
      <c r="K223" s="400"/>
      <c r="L223" s="401"/>
      <c r="M223" s="401"/>
      <c r="N223" s="401"/>
      <c r="O223" s="401"/>
      <c r="P223" s="343"/>
      <c r="Q223" s="402"/>
      <c r="R223" s="402"/>
      <c r="S223" s="340"/>
      <c r="T223" s="340"/>
      <c r="U223" s="340"/>
    </row>
    <row r="224" spans="1:21" ht="15.75" customHeight="1">
      <c r="A224" s="340"/>
      <c r="B224" s="348"/>
      <c r="C224" s="348"/>
      <c r="D224" s="348"/>
      <c r="E224" s="348"/>
      <c r="F224" s="348"/>
      <c r="G224" s="348"/>
      <c r="H224" s="340"/>
      <c r="I224" s="340"/>
      <c r="J224" s="340"/>
      <c r="K224" s="400"/>
      <c r="L224" s="401"/>
      <c r="M224" s="401"/>
      <c r="N224" s="401"/>
      <c r="O224" s="401"/>
      <c r="P224" s="343"/>
      <c r="Q224" s="402"/>
      <c r="R224" s="402"/>
      <c r="S224" s="340"/>
      <c r="T224" s="340"/>
      <c r="U224" s="340"/>
    </row>
    <row r="225" spans="1:21" ht="15.75" customHeight="1">
      <c r="A225" s="340"/>
      <c r="B225" s="348"/>
      <c r="C225" s="348"/>
      <c r="D225" s="348"/>
      <c r="E225" s="348"/>
      <c r="F225" s="348"/>
      <c r="G225" s="348"/>
      <c r="H225" s="340"/>
      <c r="I225" s="340"/>
      <c r="J225" s="340"/>
      <c r="K225" s="400"/>
      <c r="L225" s="401"/>
      <c r="M225" s="401"/>
      <c r="N225" s="401"/>
      <c r="O225" s="401"/>
      <c r="P225" s="343"/>
      <c r="Q225" s="402"/>
      <c r="R225" s="402"/>
      <c r="S225" s="340"/>
      <c r="T225" s="340"/>
      <c r="U225" s="340"/>
    </row>
    <row r="226" spans="1:21" ht="15.75" customHeight="1">
      <c r="A226" s="340"/>
      <c r="B226" s="348"/>
      <c r="C226" s="348"/>
      <c r="D226" s="348"/>
      <c r="E226" s="348"/>
      <c r="F226" s="348"/>
      <c r="G226" s="348"/>
      <c r="H226" s="340"/>
      <c r="I226" s="340"/>
      <c r="J226" s="340"/>
      <c r="K226" s="400"/>
      <c r="L226" s="401"/>
      <c r="M226" s="401"/>
      <c r="N226" s="401"/>
      <c r="O226" s="401"/>
      <c r="P226" s="343"/>
      <c r="Q226" s="402"/>
      <c r="R226" s="402"/>
      <c r="S226" s="340"/>
      <c r="T226" s="340"/>
      <c r="U226" s="340"/>
    </row>
    <row r="227" spans="1:21" ht="15.75" customHeight="1">
      <c r="A227" s="340"/>
      <c r="B227" s="348"/>
      <c r="C227" s="348"/>
      <c r="D227" s="348"/>
      <c r="E227" s="348"/>
      <c r="F227" s="348"/>
      <c r="G227" s="348"/>
      <c r="H227" s="340"/>
      <c r="I227" s="340"/>
      <c r="J227" s="340"/>
      <c r="K227" s="400"/>
      <c r="L227" s="401"/>
      <c r="M227" s="401"/>
      <c r="N227" s="401"/>
      <c r="O227" s="401"/>
      <c r="P227" s="343"/>
      <c r="Q227" s="402"/>
      <c r="R227" s="402"/>
      <c r="S227" s="340"/>
      <c r="T227" s="340"/>
      <c r="U227" s="340"/>
    </row>
    <row r="228" spans="1:21" ht="15.75" customHeight="1">
      <c r="A228" s="340"/>
      <c r="B228" s="348"/>
      <c r="C228" s="348"/>
      <c r="D228" s="348"/>
      <c r="E228" s="348"/>
      <c r="F228" s="348"/>
      <c r="G228" s="348"/>
      <c r="H228" s="340"/>
      <c r="I228" s="340"/>
      <c r="J228" s="340"/>
      <c r="K228" s="400"/>
      <c r="L228" s="401"/>
      <c r="M228" s="401"/>
      <c r="N228" s="401"/>
      <c r="O228" s="401"/>
      <c r="P228" s="343"/>
      <c r="Q228" s="402"/>
      <c r="R228" s="402"/>
      <c r="S228" s="340"/>
      <c r="T228" s="340"/>
      <c r="U228" s="340"/>
    </row>
    <row r="229" spans="1:21" ht="15.75" customHeight="1">
      <c r="A229" s="340"/>
      <c r="B229" s="348"/>
      <c r="C229" s="348"/>
      <c r="D229" s="348"/>
      <c r="E229" s="348"/>
      <c r="F229" s="348"/>
      <c r="G229" s="348"/>
      <c r="H229" s="340"/>
      <c r="I229" s="340"/>
      <c r="J229" s="340"/>
      <c r="K229" s="400"/>
      <c r="L229" s="401"/>
      <c r="M229" s="401"/>
      <c r="N229" s="401"/>
      <c r="O229" s="401"/>
      <c r="P229" s="343"/>
      <c r="Q229" s="402"/>
      <c r="R229" s="402"/>
      <c r="S229" s="340"/>
      <c r="T229" s="340"/>
      <c r="U229" s="340"/>
    </row>
    <row r="230" spans="1:21" ht="15.75" customHeight="1">
      <c r="A230" s="340"/>
      <c r="B230" s="348"/>
      <c r="C230" s="348"/>
      <c r="D230" s="348"/>
      <c r="E230" s="348"/>
      <c r="F230" s="348"/>
      <c r="G230" s="348"/>
      <c r="H230" s="340"/>
      <c r="I230" s="340"/>
      <c r="J230" s="340"/>
      <c r="K230" s="400"/>
      <c r="L230" s="401"/>
      <c r="M230" s="401"/>
      <c r="N230" s="401"/>
      <c r="O230" s="401"/>
      <c r="P230" s="343"/>
      <c r="Q230" s="402"/>
      <c r="R230" s="402"/>
      <c r="S230" s="340"/>
      <c r="T230" s="340"/>
      <c r="U230" s="340"/>
    </row>
    <row r="231" spans="1:21" ht="15.75" customHeight="1">
      <c r="A231" s="340"/>
      <c r="B231" s="348"/>
      <c r="C231" s="348"/>
      <c r="D231" s="348"/>
      <c r="E231" s="348"/>
      <c r="F231" s="348"/>
      <c r="G231" s="348"/>
      <c r="H231" s="340"/>
      <c r="I231" s="340"/>
      <c r="J231" s="340"/>
      <c r="K231" s="400"/>
      <c r="L231" s="401"/>
      <c r="M231" s="401"/>
      <c r="N231" s="401"/>
      <c r="O231" s="401"/>
      <c r="P231" s="343"/>
      <c r="Q231" s="402"/>
      <c r="R231" s="402"/>
      <c r="S231" s="340"/>
      <c r="T231" s="340"/>
      <c r="U231" s="340"/>
    </row>
    <row r="232" spans="1:21" ht="15.75" customHeight="1">
      <c r="A232" s="340"/>
      <c r="B232" s="348"/>
      <c r="C232" s="348"/>
      <c r="D232" s="348"/>
      <c r="E232" s="348"/>
      <c r="F232" s="348"/>
      <c r="G232" s="348"/>
      <c r="H232" s="340"/>
      <c r="I232" s="340"/>
      <c r="J232" s="340"/>
      <c r="K232" s="400"/>
      <c r="L232" s="401"/>
      <c r="M232" s="401"/>
      <c r="N232" s="401"/>
      <c r="O232" s="401"/>
      <c r="P232" s="343"/>
      <c r="Q232" s="402"/>
      <c r="R232" s="402"/>
      <c r="S232" s="340"/>
      <c r="T232" s="340"/>
      <c r="U232" s="340"/>
    </row>
    <row r="233" spans="1:21" ht="15.75" customHeight="1">
      <c r="A233" s="340"/>
      <c r="B233" s="348"/>
      <c r="C233" s="348"/>
      <c r="D233" s="348"/>
      <c r="E233" s="348"/>
      <c r="F233" s="348"/>
      <c r="G233" s="348"/>
      <c r="H233" s="340"/>
      <c r="I233" s="340"/>
      <c r="J233" s="340"/>
      <c r="K233" s="400"/>
      <c r="L233" s="401"/>
      <c r="M233" s="401"/>
      <c r="N233" s="401"/>
      <c r="O233" s="401"/>
      <c r="P233" s="343"/>
      <c r="Q233" s="402"/>
      <c r="R233" s="402"/>
      <c r="S233" s="340"/>
      <c r="T233" s="340"/>
      <c r="U233" s="340"/>
    </row>
    <row r="234" spans="1:21" ht="15.75" customHeight="1">
      <c r="A234" s="340"/>
      <c r="B234" s="348"/>
      <c r="C234" s="348"/>
      <c r="D234" s="348"/>
      <c r="E234" s="348"/>
      <c r="F234" s="348"/>
      <c r="G234" s="348"/>
      <c r="H234" s="340"/>
      <c r="I234" s="340"/>
      <c r="J234" s="340"/>
      <c r="K234" s="400"/>
      <c r="L234" s="401"/>
      <c r="M234" s="401"/>
      <c r="N234" s="401"/>
      <c r="O234" s="401"/>
      <c r="P234" s="343"/>
      <c r="Q234" s="402"/>
      <c r="R234" s="402"/>
      <c r="S234" s="340"/>
      <c r="T234" s="340"/>
      <c r="U234" s="340"/>
    </row>
    <row r="235" spans="1:21" ht="15.75" customHeight="1"/>
    <row r="236" spans="1:21" ht="15.75" customHeight="1"/>
    <row r="237" spans="1:21" ht="15.75" customHeight="1"/>
    <row r="238" spans="1:21" ht="15.75" customHeight="1"/>
    <row r="239" spans="1:21" ht="15.75" customHeight="1"/>
    <row r="240" spans="1:2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L2:O2"/>
  </mergeCells>
  <pageMargins left="0.25" right="0.25" top="0.3" bottom="0.3" header="0.511811023622047" footer="0.511811023622047"/>
  <pageSetup paperSize="77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70"/>
  <sheetViews>
    <sheetView topLeftCell="A28" zoomScale="65" zoomScaleNormal="65" workbookViewId="0">
      <selection activeCell="A47" sqref="A47"/>
    </sheetView>
  </sheetViews>
  <sheetFormatPr baseColWidth="10" defaultColWidth="11.5703125" defaultRowHeight="12.75"/>
  <cols>
    <col min="1" max="1" width="37.7109375" style="146" customWidth="1"/>
    <col min="2" max="2" width="7.28515625" style="146" customWidth="1"/>
    <col min="3" max="7" width="10.85546875" style="146" customWidth="1"/>
    <col min="8" max="8" width="10.85546875" style="146" hidden="1" customWidth="1"/>
    <col min="9" max="9" width="10.85546875" style="146" customWidth="1"/>
    <col min="10" max="10" width="12.7109375" style="146" customWidth="1"/>
    <col min="11" max="1024" width="13.7109375" style="146" customWidth="1"/>
  </cols>
  <sheetData>
    <row r="1" spans="1:10" ht="21.75" customHeight="1">
      <c r="A1" s="147"/>
      <c r="B1" s="147"/>
      <c r="C1" s="148" t="s">
        <v>14</v>
      </c>
      <c r="D1" s="149">
        <f>Entrée_des_observations!E1</f>
        <v>0</v>
      </c>
      <c r="E1" s="148" t="s">
        <v>15</v>
      </c>
      <c r="F1" s="2" t="str">
        <f>IF(Entrée_des_observations!G1&lt;&gt;"",Entrée_des_observations!G1,"???")</f>
        <v>???</v>
      </c>
      <c r="G1" s="2"/>
      <c r="H1" s="2"/>
      <c r="I1" s="2"/>
      <c r="J1" s="147"/>
    </row>
    <row r="2" spans="1:10" ht="21.75" customHeight="1">
      <c r="A2" s="150"/>
      <c r="B2" s="147"/>
      <c r="C2" s="147"/>
      <c r="D2" s="147"/>
      <c r="E2" s="147"/>
      <c r="F2" s="147"/>
      <c r="G2" s="147"/>
      <c r="H2" s="151"/>
      <c r="I2" s="147"/>
      <c r="J2" s="147"/>
    </row>
    <row r="3" spans="1:10" ht="21.75" customHeight="1">
      <c r="A3" s="152" t="s">
        <v>114</v>
      </c>
      <c r="B3" s="147"/>
      <c r="C3" s="147"/>
      <c r="D3" s="147"/>
      <c r="E3" s="147"/>
      <c r="F3" s="147"/>
      <c r="G3" s="147"/>
      <c r="H3" s="153"/>
      <c r="I3" s="147"/>
      <c r="J3" s="147"/>
    </row>
    <row r="4" spans="1:10" ht="27" customHeight="1">
      <c r="A4" s="154"/>
      <c r="B4" s="154"/>
      <c r="C4" s="147"/>
      <c r="D4" s="147"/>
      <c r="E4" s="147"/>
      <c r="F4" s="147"/>
      <c r="G4" s="147"/>
      <c r="H4" s="153"/>
      <c r="I4" s="147"/>
      <c r="J4" s="147"/>
    </row>
    <row r="5" spans="1:10" ht="27.75" customHeight="1">
      <c r="A5" s="155" t="s">
        <v>115</v>
      </c>
      <c r="B5" s="154"/>
      <c r="C5" s="147"/>
      <c r="D5" s="147"/>
      <c r="E5" s="147"/>
      <c r="F5" s="147"/>
      <c r="G5" s="147"/>
      <c r="H5" s="153"/>
      <c r="I5" s="147"/>
      <c r="J5" s="147"/>
    </row>
    <row r="6" spans="1:10" ht="27.75" customHeight="1">
      <c r="A6" s="156" t="s">
        <v>116</v>
      </c>
      <c r="B6" s="157">
        <f>COUNTA(Entrée_des_observations!B5:B49)</f>
        <v>0</v>
      </c>
      <c r="C6" s="147"/>
      <c r="D6" s="147"/>
      <c r="E6" s="147"/>
      <c r="F6" s="147"/>
      <c r="G6" s="147"/>
      <c r="H6" s="153">
        <f>IF(Entrée_des_observations!H5&gt;2, 1,0)</f>
        <v>0</v>
      </c>
      <c r="I6" s="147"/>
      <c r="J6" s="147"/>
    </row>
    <row r="7" spans="1:10" ht="27.75" customHeight="1">
      <c r="A7" s="156" t="s">
        <v>117</v>
      </c>
      <c r="B7" s="157">
        <f>COUNTA(Entrée_des_observations!C5:C49)</f>
        <v>0</v>
      </c>
      <c r="C7" s="147"/>
      <c r="D7" s="147"/>
      <c r="E7" s="147"/>
      <c r="F7" s="147"/>
      <c r="G7" s="147"/>
      <c r="H7" s="153">
        <f>IF(Entrée_des_observations!H6&gt;2, 1,0)</f>
        <v>0</v>
      </c>
      <c r="I7" s="147"/>
      <c r="J7" s="147"/>
    </row>
    <row r="8" spans="1:10" ht="27.75" customHeight="1">
      <c r="A8" s="156" t="s">
        <v>118</v>
      </c>
      <c r="B8" s="157">
        <f>COUNTA(Entrée_des_observations!D5:D49)</f>
        <v>0</v>
      </c>
      <c r="C8" s="147"/>
      <c r="D8" s="147"/>
      <c r="E8" s="147"/>
      <c r="F8" s="147"/>
      <c r="G8" s="147"/>
      <c r="H8" s="153">
        <f>IF(Entrée_des_observations!H7&gt;2, 1,0)</f>
        <v>0</v>
      </c>
      <c r="I8" s="147"/>
      <c r="J8" s="147"/>
    </row>
    <row r="9" spans="1:10" ht="27.75" customHeight="1">
      <c r="A9" s="156" t="s">
        <v>119</v>
      </c>
      <c r="B9" s="157">
        <f>COUNTA(Entrée_des_observations!E5:E49)</f>
        <v>0</v>
      </c>
      <c r="C9" s="147"/>
      <c r="D9" s="147"/>
      <c r="E9" s="147"/>
      <c r="F9" s="147"/>
      <c r="G9" s="147"/>
      <c r="H9" s="153">
        <f>IF(Entrée_des_observations!H8&gt;2, 1,0)</f>
        <v>0</v>
      </c>
      <c r="I9" s="147"/>
      <c r="J9" s="147"/>
    </row>
    <row r="10" spans="1:10" ht="33" customHeight="1">
      <c r="A10" s="156" t="s">
        <v>120</v>
      </c>
      <c r="B10" s="157">
        <f>COUNTA(Entrée_des_observations!F5:F49)</f>
        <v>0</v>
      </c>
      <c r="C10" s="147"/>
      <c r="D10" s="147"/>
      <c r="E10" s="147"/>
      <c r="F10" s="147"/>
      <c r="G10" s="147"/>
      <c r="H10" s="153">
        <f>IF(Entrée_des_observations!H9&gt;2, 1,0)</f>
        <v>0</v>
      </c>
      <c r="I10" s="147"/>
      <c r="J10" s="147"/>
    </row>
    <row r="11" spans="1:10" ht="27.75" customHeight="1">
      <c r="A11" s="156" t="s">
        <v>121</v>
      </c>
      <c r="B11" s="157">
        <f>COUNTA(Entrée_des_observations!G5:G49)</f>
        <v>0</v>
      </c>
      <c r="C11" s="147"/>
      <c r="D11" s="147"/>
      <c r="E11" s="147"/>
      <c r="F11" s="147"/>
      <c r="G11" s="147"/>
      <c r="H11" s="153">
        <f>IF(Entrée_des_observations!H10&gt;2, 1,0)</f>
        <v>0</v>
      </c>
      <c r="I11" s="147"/>
      <c r="J11" s="147"/>
    </row>
    <row r="12" spans="1:10" ht="30" customHeight="1">
      <c r="A12" s="156" t="s">
        <v>122</v>
      </c>
      <c r="B12" s="157">
        <f>COUNTIF(Entrée_des_observations!K5:K49,"&lt;-2")</f>
        <v>0</v>
      </c>
      <c r="C12" s="147"/>
      <c r="D12" s="147"/>
      <c r="E12" s="147"/>
      <c r="F12" s="147"/>
      <c r="G12" s="147"/>
      <c r="H12" s="153">
        <f>IF(Entrée_des_observations!H11&gt;2, 1,0)</f>
        <v>0</v>
      </c>
      <c r="I12" s="147"/>
      <c r="J12" s="147"/>
    </row>
    <row r="13" spans="1:10" ht="23.1" customHeight="1">
      <c r="A13" s="156" t="s">
        <v>123</v>
      </c>
      <c r="B13" s="157">
        <f>COUNTA(Entrée_des_observations!J5:J49)</f>
        <v>0</v>
      </c>
      <c r="C13" s="147"/>
      <c r="D13" s="147"/>
      <c r="E13" s="147"/>
      <c r="F13" s="147"/>
      <c r="G13" s="147"/>
      <c r="H13" s="153">
        <f>IF(Entrée_des_observations!H12&gt;2, 1,0)</f>
        <v>0</v>
      </c>
      <c r="I13" s="147"/>
      <c r="J13" s="147"/>
    </row>
    <row r="14" spans="1:10" ht="12" customHeight="1">
      <c r="A14" s="147"/>
      <c r="B14" s="147"/>
      <c r="C14" s="147"/>
      <c r="D14" s="147"/>
      <c r="E14" s="147"/>
      <c r="F14" s="147"/>
      <c r="G14" s="147"/>
      <c r="H14" s="153">
        <f>IF(Entrée_des_observations!H13&gt;2, 1,0)</f>
        <v>0</v>
      </c>
      <c r="I14" s="147"/>
      <c r="J14" s="147"/>
    </row>
    <row r="15" spans="1:10" ht="12" customHeight="1">
      <c r="A15" s="158"/>
      <c r="B15" s="147"/>
      <c r="C15" s="147"/>
      <c r="D15" s="147"/>
      <c r="E15" s="147"/>
      <c r="F15" s="147"/>
      <c r="G15" s="147"/>
      <c r="H15" s="153">
        <f>IF(Entrée_des_observations!H14&gt;2, 1,0)</f>
        <v>0</v>
      </c>
      <c r="I15" s="147"/>
      <c r="J15" s="147"/>
    </row>
    <row r="16" spans="1:10" ht="12" customHeight="1">
      <c r="A16" s="147"/>
      <c r="B16" s="147"/>
      <c r="C16" s="147"/>
      <c r="D16" s="147"/>
      <c r="E16" s="147"/>
      <c r="F16" s="147"/>
      <c r="G16" s="147"/>
      <c r="H16" s="153">
        <f>IF(Entrée_des_observations!H15&gt;2, 1,0)</f>
        <v>0</v>
      </c>
      <c r="I16" s="147"/>
      <c r="J16" s="147"/>
    </row>
    <row r="17" spans="1:10" ht="12" customHeight="1">
      <c r="A17" s="147"/>
      <c r="B17" s="147"/>
      <c r="C17" s="147"/>
      <c r="D17" s="147"/>
      <c r="E17" s="147"/>
      <c r="F17" s="147"/>
      <c r="G17" s="147"/>
      <c r="H17" s="153">
        <f>IF(Entrée_des_observations!H16&gt;2, 1,0)</f>
        <v>0</v>
      </c>
      <c r="I17" s="147"/>
      <c r="J17" s="147"/>
    </row>
    <row r="18" spans="1:10" ht="12" customHeight="1">
      <c r="A18" s="147"/>
      <c r="B18" s="147"/>
      <c r="C18" s="147"/>
      <c r="D18" s="147"/>
      <c r="E18" s="147"/>
      <c r="F18" s="147"/>
      <c r="G18" s="147"/>
      <c r="H18" s="153">
        <f>IF(Entrée_des_observations!H17&gt;2, 1,0)</f>
        <v>0</v>
      </c>
      <c r="I18" s="147"/>
      <c r="J18" s="147"/>
    </row>
    <row r="19" spans="1:10" ht="12" customHeight="1">
      <c r="A19" s="147"/>
      <c r="B19" s="147"/>
      <c r="C19" s="147"/>
      <c r="D19" s="147"/>
      <c r="E19" s="147"/>
      <c r="F19" s="147"/>
      <c r="G19" s="147"/>
      <c r="H19" s="153">
        <f>IF(Entrée_des_observations!H18&gt;2, 1,0)</f>
        <v>0</v>
      </c>
      <c r="I19" s="147"/>
      <c r="J19" s="147"/>
    </row>
    <row r="20" spans="1:10" ht="56.1" customHeight="1">
      <c r="A20" s="147"/>
      <c r="B20" s="147"/>
      <c r="C20" s="147"/>
      <c r="D20" s="147"/>
      <c r="E20" s="147"/>
      <c r="F20" s="147"/>
      <c r="G20" s="147"/>
      <c r="H20" s="153">
        <f>IF(Entrée_des_observations!H19&gt;2, 1,0)</f>
        <v>0</v>
      </c>
      <c r="I20" s="147"/>
      <c r="J20" s="147"/>
    </row>
    <row r="21" spans="1:10" ht="12" customHeight="1">
      <c r="A21" s="147"/>
      <c r="B21" s="147"/>
      <c r="C21" s="147"/>
      <c r="D21" s="147"/>
      <c r="E21" s="147"/>
      <c r="F21" s="147"/>
      <c r="G21" s="147"/>
      <c r="H21" s="153">
        <f>IF(Entrée_des_observations!H20&gt;2, 1,0)</f>
        <v>0</v>
      </c>
      <c r="I21" s="147"/>
      <c r="J21" s="147"/>
    </row>
    <row r="22" spans="1:10" ht="12" customHeight="1">
      <c r="A22" s="147"/>
      <c r="B22" s="147"/>
      <c r="C22" s="147"/>
      <c r="D22" s="147"/>
      <c r="E22" s="147"/>
      <c r="F22" s="147"/>
      <c r="G22" s="147"/>
      <c r="H22" s="153">
        <f>IF(Entrée_des_observations!H21&gt;2, 1,0)</f>
        <v>0</v>
      </c>
      <c r="I22" s="147"/>
      <c r="J22" s="147"/>
    </row>
    <row r="23" spans="1:10" ht="39.950000000000003" customHeight="1">
      <c r="C23" s="147"/>
      <c r="D23" s="147"/>
      <c r="E23" s="147"/>
      <c r="F23" s="147"/>
      <c r="G23" s="147"/>
      <c r="H23" s="153">
        <f>IF(Entrée_des_observations!H22&gt;2, 1,0)</f>
        <v>0</v>
      </c>
      <c r="I23" s="147"/>
      <c r="J23" s="147"/>
    </row>
    <row r="24" spans="1:10" ht="23.1" customHeight="1">
      <c r="A24" s="159" t="s">
        <v>124</v>
      </c>
      <c r="C24" s="147"/>
      <c r="D24" s="147"/>
      <c r="E24" s="147"/>
      <c r="F24" s="147"/>
      <c r="G24" s="147"/>
      <c r="H24" s="153">
        <f>IF(Entrée_des_observations!H23&gt;2, 1,0)</f>
        <v>0</v>
      </c>
      <c r="I24" s="147"/>
      <c r="J24" s="147"/>
    </row>
    <row r="25" spans="1:10" ht="23.1" customHeight="1">
      <c r="C25" s="147"/>
      <c r="D25" s="147"/>
      <c r="E25" s="147"/>
      <c r="F25" s="147"/>
      <c r="G25" s="147"/>
      <c r="H25" s="153">
        <f>IF(Entrée_des_observations!H24&gt;2, 1,0)</f>
        <v>0</v>
      </c>
      <c r="I25" s="147"/>
      <c r="J25" s="147"/>
    </row>
    <row r="26" spans="1:10" ht="36.950000000000003" customHeight="1">
      <c r="A26" s="160" t="s">
        <v>125</v>
      </c>
      <c r="B26" s="154"/>
      <c r="C26" s="147"/>
      <c r="D26" s="147"/>
      <c r="E26" s="147"/>
      <c r="F26" s="147"/>
      <c r="G26" s="147"/>
      <c r="H26" s="153">
        <f>IF(Entrée_des_observations!H25&gt;2, 1,0)</f>
        <v>0</v>
      </c>
      <c r="I26" s="147"/>
      <c r="J26" s="147"/>
    </row>
    <row r="27" spans="1:10" ht="35.1" customHeight="1">
      <c r="A27" s="156" t="s">
        <v>126</v>
      </c>
      <c r="B27" s="157">
        <f>COUNTA(Entrée_des_observations!L5:L49)</f>
        <v>0</v>
      </c>
      <c r="C27" s="147"/>
      <c r="D27" s="147"/>
      <c r="E27" s="147"/>
      <c r="F27" s="147"/>
      <c r="G27" s="147"/>
      <c r="H27" s="153">
        <f>IF(Entrée_des_observations!H26&gt;2, 1,0)</f>
        <v>0</v>
      </c>
      <c r="I27" s="147"/>
      <c r="J27" s="147"/>
    </row>
    <row r="28" spans="1:10" ht="38.1" customHeight="1">
      <c r="A28" s="156" t="s">
        <v>127</v>
      </c>
      <c r="B28" s="157">
        <f>COUNTA(Entrée_des_observations!M5:M49)</f>
        <v>0</v>
      </c>
      <c r="C28" s="147"/>
      <c r="D28" s="147"/>
      <c r="E28" s="147"/>
      <c r="F28" s="147"/>
      <c r="G28" s="147"/>
      <c r="H28" s="153">
        <f>IF(Entrée_des_observations!H30&gt;2, 1,0)</f>
        <v>0</v>
      </c>
      <c r="I28" s="147"/>
      <c r="J28" s="147"/>
    </row>
    <row r="29" spans="1:10" ht="38.1" customHeight="1">
      <c r="A29" s="156" t="s">
        <v>128</v>
      </c>
      <c r="B29" s="157">
        <f>COUNTA(Entrée_des_observations!N5:N49)</f>
        <v>0</v>
      </c>
      <c r="C29" s="147"/>
      <c r="D29" s="147"/>
      <c r="E29" s="147"/>
      <c r="F29" s="147"/>
      <c r="G29" s="147"/>
      <c r="H29" s="153">
        <f>IF(Entrée_des_observations!H31&gt;2, 1,0)</f>
        <v>0</v>
      </c>
      <c r="I29" s="147"/>
      <c r="J29" s="147"/>
    </row>
    <row r="30" spans="1:10" ht="38.1" customHeight="1">
      <c r="A30" s="156" t="s">
        <v>129</v>
      </c>
      <c r="B30" s="157">
        <f>COUNTA(Entrée_des_observations!O5:O49)</f>
        <v>0</v>
      </c>
      <c r="C30" s="147"/>
      <c r="D30" s="147"/>
      <c r="E30" s="147"/>
      <c r="F30" s="147"/>
      <c r="G30" s="147"/>
      <c r="H30" s="153">
        <f>IF(Entrée_des_observations!H32&gt;2, 1,0)</f>
        <v>0</v>
      </c>
      <c r="I30" s="147"/>
      <c r="J30" s="147"/>
    </row>
    <row r="31" spans="1:10" ht="12" customHeight="1">
      <c r="A31" s="147"/>
      <c r="B31" s="147"/>
      <c r="C31" s="147"/>
      <c r="D31" s="147"/>
      <c r="E31" s="147"/>
      <c r="F31" s="147"/>
      <c r="G31" s="147"/>
      <c r="H31" s="153">
        <f>IF(Entrée_des_observations!H33&gt;2, 1,0)</f>
        <v>0</v>
      </c>
      <c r="I31" s="147"/>
      <c r="J31" s="147"/>
    </row>
    <row r="32" spans="1:10" ht="12" customHeight="1">
      <c r="A32" s="147"/>
      <c r="B32" s="147"/>
      <c r="C32" s="147"/>
      <c r="D32" s="147"/>
      <c r="E32" s="147"/>
      <c r="F32" s="147"/>
      <c r="G32" s="147"/>
      <c r="H32" s="161">
        <f>IF(Entrée_des_observations!H34&gt;2, 1,0)</f>
        <v>0</v>
      </c>
      <c r="I32" s="147"/>
      <c r="J32" s="147"/>
    </row>
    <row r="33" spans="1:10" ht="12" customHeight="1">
      <c r="A33" s="147"/>
      <c r="B33" s="147"/>
      <c r="C33" s="147"/>
      <c r="D33" s="147"/>
      <c r="E33" s="147"/>
      <c r="F33" s="147"/>
      <c r="G33" s="147"/>
      <c r="H33" s="153"/>
      <c r="I33" s="147"/>
      <c r="J33" s="147"/>
    </row>
    <row r="34" spans="1:10" ht="12" customHeight="1">
      <c r="A34" s="147"/>
      <c r="B34" s="147"/>
      <c r="C34" s="147"/>
      <c r="D34" s="147"/>
      <c r="E34" s="147"/>
      <c r="F34" s="147"/>
      <c r="G34" s="147"/>
      <c r="H34" s="153"/>
      <c r="I34" s="147"/>
      <c r="J34" s="147"/>
    </row>
    <row r="35" spans="1:10" ht="12" customHeight="1">
      <c r="A35" s="147"/>
      <c r="B35" s="147"/>
      <c r="C35" s="147"/>
      <c r="D35" s="147"/>
      <c r="E35" s="147"/>
      <c r="F35" s="147"/>
      <c r="G35" s="147"/>
      <c r="H35" s="153"/>
      <c r="I35" s="147"/>
      <c r="J35" s="147"/>
    </row>
    <row r="36" spans="1:10" ht="12" customHeight="1">
      <c r="A36" s="147"/>
      <c r="B36" s="147"/>
      <c r="C36" s="147"/>
      <c r="D36" s="147"/>
      <c r="E36" s="147"/>
      <c r="F36" s="147"/>
      <c r="G36" s="147"/>
      <c r="H36" s="153"/>
      <c r="I36" s="147"/>
      <c r="J36" s="147"/>
    </row>
    <row r="37" spans="1:10" ht="12" customHeight="1">
      <c r="A37" s="147"/>
      <c r="B37" s="147"/>
      <c r="C37" s="147"/>
      <c r="D37" s="147"/>
      <c r="E37" s="147"/>
      <c r="F37" s="147"/>
      <c r="G37" s="147"/>
      <c r="H37" s="153"/>
      <c r="I37" s="147"/>
      <c r="J37" s="147"/>
    </row>
    <row r="38" spans="1:10" ht="12" customHeight="1">
      <c r="A38" s="147"/>
      <c r="B38" s="147"/>
      <c r="C38" s="147"/>
      <c r="D38" s="147"/>
      <c r="E38" s="147"/>
      <c r="F38" s="147"/>
      <c r="G38" s="147"/>
      <c r="H38" s="153"/>
      <c r="I38" s="147"/>
      <c r="J38" s="147"/>
    </row>
    <row r="39" spans="1:10" ht="12" customHeight="1">
      <c r="A39" s="147"/>
      <c r="B39" s="147"/>
      <c r="C39" s="147"/>
      <c r="D39" s="147"/>
      <c r="E39" s="147"/>
      <c r="F39" s="147"/>
      <c r="G39" s="147"/>
      <c r="H39" s="153"/>
      <c r="I39" s="147"/>
      <c r="J39" s="147"/>
    </row>
    <row r="40" spans="1:10" ht="12" customHeight="1">
      <c r="A40" s="147"/>
      <c r="B40" s="147"/>
      <c r="C40" s="147"/>
      <c r="D40" s="147"/>
      <c r="E40" s="147"/>
      <c r="F40" s="147"/>
      <c r="G40" s="147"/>
      <c r="H40" s="153"/>
      <c r="I40" s="147"/>
      <c r="J40" s="147"/>
    </row>
    <row r="41" spans="1:10" ht="12" customHeight="1">
      <c r="A41" s="147"/>
      <c r="B41" s="147"/>
      <c r="C41" s="147"/>
      <c r="D41" s="147"/>
      <c r="E41" s="147"/>
      <c r="F41" s="147"/>
      <c r="G41" s="147"/>
      <c r="H41" s="153"/>
      <c r="I41" s="147"/>
      <c r="J41" s="147"/>
    </row>
    <row r="42" spans="1:10" ht="12" customHeight="1">
      <c r="A42" s="147"/>
      <c r="B42" s="147"/>
      <c r="C42" s="147"/>
      <c r="D42" s="147"/>
      <c r="E42" s="147"/>
      <c r="F42" s="147"/>
      <c r="G42" s="147"/>
      <c r="H42" s="153"/>
      <c r="I42" s="147"/>
      <c r="J42" s="147"/>
    </row>
    <row r="43" spans="1:10" ht="17.100000000000001" customHeight="1">
      <c r="A43" s="147"/>
      <c r="B43" s="147"/>
      <c r="C43" s="147"/>
      <c r="D43" s="147"/>
      <c r="E43" s="147"/>
      <c r="F43" s="147"/>
      <c r="G43" s="147"/>
      <c r="H43" s="153"/>
      <c r="I43" s="147"/>
      <c r="J43" s="147"/>
    </row>
    <row r="44" spans="1:10" ht="12" customHeight="1">
      <c r="A44" s="147"/>
      <c r="B44" s="147"/>
      <c r="C44" s="147"/>
      <c r="D44" s="147"/>
      <c r="E44" s="147"/>
      <c r="F44" s="147"/>
      <c r="G44" s="147"/>
      <c r="H44" s="153"/>
      <c r="I44" s="147"/>
      <c r="J44" s="147"/>
    </row>
    <row r="45" spans="1:10" ht="38.1" customHeight="1">
      <c r="A45" s="162" t="s">
        <v>130</v>
      </c>
      <c r="B45" s="147"/>
      <c r="C45" s="147"/>
      <c r="D45" s="147"/>
      <c r="E45" s="147"/>
      <c r="F45" s="147"/>
      <c r="G45" s="147"/>
      <c r="H45" s="153"/>
      <c r="I45" s="147"/>
      <c r="J45" s="147"/>
    </row>
    <row r="46" spans="1:10" ht="71.099999999999994" customHeight="1">
      <c r="A46" s="163" t="s">
        <v>131</v>
      </c>
      <c r="B46" s="154"/>
      <c r="C46" s="147"/>
      <c r="D46" s="147"/>
      <c r="E46" s="147"/>
      <c r="F46" s="147"/>
      <c r="G46" s="147"/>
      <c r="H46" s="153"/>
      <c r="I46" s="147"/>
      <c r="J46" s="147"/>
    </row>
    <row r="47" spans="1:10" ht="26.1" customHeight="1">
      <c r="A47" s="156" t="s">
        <v>132</v>
      </c>
      <c r="B47" s="157">
        <f>COUNTA(Entrée_des_observations!S5:S49)</f>
        <v>0</v>
      </c>
      <c r="C47" s="147"/>
      <c r="D47" s="147"/>
      <c r="E47" s="147"/>
      <c r="F47" s="147"/>
      <c r="G47" s="147"/>
      <c r="H47" s="153"/>
      <c r="I47" s="147"/>
      <c r="J47" s="147"/>
    </row>
    <row r="48" spans="1:10" ht="26.1" customHeight="1">
      <c r="A48" s="156" t="s">
        <v>133</v>
      </c>
      <c r="B48" s="157">
        <f>COUNTA(Entrée_des_observations!U5:U49)</f>
        <v>0</v>
      </c>
      <c r="C48" s="147"/>
      <c r="D48" s="147"/>
      <c r="E48" s="147"/>
      <c r="F48" s="147"/>
      <c r="G48" s="147"/>
      <c r="H48" s="153"/>
      <c r="I48" s="147"/>
      <c r="J48" s="147"/>
    </row>
    <row r="49" spans="1:10" ht="26.1" customHeight="1">
      <c r="A49" s="156" t="s">
        <v>134</v>
      </c>
      <c r="B49" s="157">
        <f>COUNTA(Entrée_des_observations!V5:V49)</f>
        <v>0</v>
      </c>
      <c r="C49" s="147"/>
      <c r="D49" s="147"/>
      <c r="E49" s="147"/>
      <c r="F49" s="147"/>
      <c r="G49" s="147"/>
      <c r="H49" s="153"/>
      <c r="I49" s="147"/>
      <c r="J49" s="147"/>
    </row>
    <row r="50" spans="1:10" ht="26.1" customHeight="1">
      <c r="A50" s="156" t="s">
        <v>32</v>
      </c>
      <c r="B50" s="157">
        <f>COUNTA(Entrée_des_observations!W5:W49)</f>
        <v>0</v>
      </c>
      <c r="C50" s="147"/>
      <c r="D50" s="147"/>
      <c r="E50" s="147"/>
      <c r="F50" s="147"/>
      <c r="G50" s="147"/>
      <c r="H50" s="153"/>
      <c r="I50" s="147"/>
      <c r="J50" s="147"/>
    </row>
    <row r="51" spans="1:10" ht="26.1" customHeight="1">
      <c r="A51" s="156" t="s">
        <v>56</v>
      </c>
      <c r="B51" s="157">
        <f>COUNTA(Entrée_des_observations!X5:X49)</f>
        <v>0</v>
      </c>
      <c r="C51" s="147"/>
      <c r="D51" s="147"/>
      <c r="E51" s="147"/>
      <c r="F51" s="147"/>
      <c r="G51" s="147"/>
      <c r="H51" s="153"/>
      <c r="I51" s="147"/>
      <c r="J51" s="147"/>
    </row>
    <row r="52" spans="1:10" ht="26.1" customHeight="1">
      <c r="A52" s="156" t="s">
        <v>135</v>
      </c>
      <c r="B52" s="157">
        <f>COUNTA(Entrée_des_observations!Y5:Y49)</f>
        <v>0</v>
      </c>
      <c r="C52" s="147"/>
      <c r="D52" s="147"/>
      <c r="E52" s="147"/>
      <c r="F52" s="147"/>
      <c r="G52" s="147"/>
      <c r="H52" s="153"/>
      <c r="I52" s="147"/>
      <c r="J52" s="147"/>
    </row>
    <row r="53" spans="1:10" ht="26.1" customHeight="1">
      <c r="A53" s="156" t="s">
        <v>58</v>
      </c>
      <c r="B53" s="157">
        <f>COUNTA(Entrée_des_observations!Z5:Z49)</f>
        <v>0</v>
      </c>
      <c r="C53" s="147"/>
      <c r="D53" s="147"/>
      <c r="E53" s="147"/>
      <c r="F53" s="147"/>
      <c r="G53" s="147"/>
      <c r="H53" s="153"/>
      <c r="I53" s="147"/>
      <c r="J53" s="147"/>
    </row>
    <row r="54" spans="1:10" ht="26.1" customHeight="1">
      <c r="A54" s="156" t="s">
        <v>59</v>
      </c>
      <c r="B54" s="157">
        <f>COUNTA(Entrée_des_observations!AA5:AA49)</f>
        <v>0</v>
      </c>
      <c r="C54" s="147"/>
      <c r="D54" s="147"/>
      <c r="E54" s="147"/>
      <c r="F54" s="147"/>
      <c r="G54" s="147"/>
      <c r="H54" s="153"/>
      <c r="I54" s="147"/>
      <c r="J54" s="147"/>
    </row>
    <row r="55" spans="1:10" ht="26.1" customHeight="1">
      <c r="A55" s="156" t="s">
        <v>60</v>
      </c>
      <c r="B55" s="157">
        <f>COUNTA(Entrée_des_observations!AB5:AB49)</f>
        <v>0</v>
      </c>
      <c r="C55" s="147"/>
      <c r="D55" s="147"/>
      <c r="E55" s="147"/>
      <c r="F55" s="147"/>
      <c r="G55" s="147"/>
      <c r="H55" s="153"/>
      <c r="I55" s="147"/>
      <c r="J55" s="147"/>
    </row>
    <row r="56" spans="1:10" ht="26.1" customHeight="1">
      <c r="A56" s="156" t="s">
        <v>136</v>
      </c>
      <c r="B56" s="157">
        <f>COUNTA(Entrée_des_observations!AC5:AC49)</f>
        <v>0</v>
      </c>
      <c r="C56" s="147"/>
      <c r="D56" s="147"/>
      <c r="E56" s="147"/>
      <c r="F56" s="147"/>
      <c r="G56" s="147"/>
      <c r="H56" s="153"/>
      <c r="I56" s="147"/>
      <c r="J56" s="147"/>
    </row>
    <row r="57" spans="1:10" ht="26.1" customHeight="1">
      <c r="A57" s="156" t="s">
        <v>137</v>
      </c>
      <c r="B57" s="157">
        <f>COUNTA(Entrée_des_observations!AD5:AD49)</f>
        <v>0</v>
      </c>
      <c r="C57" s="147"/>
      <c r="D57" s="147"/>
      <c r="E57" s="147"/>
      <c r="F57" s="147"/>
      <c r="G57" s="147"/>
      <c r="H57" s="153"/>
      <c r="I57" s="147"/>
      <c r="J57" s="147"/>
    </row>
    <row r="58" spans="1:10" ht="26.1" customHeight="1">
      <c r="A58" s="156" t="s">
        <v>63</v>
      </c>
      <c r="B58" s="157">
        <f>COUNTA(Entrée_des_observations!AE5:AE49)</f>
        <v>0</v>
      </c>
      <c r="C58" s="147"/>
      <c r="D58" s="147"/>
      <c r="E58" s="147"/>
      <c r="F58" s="147"/>
      <c r="G58" s="147"/>
      <c r="H58" s="153"/>
      <c r="I58" s="147"/>
      <c r="J58" s="147"/>
    </row>
    <row r="59" spans="1:10" ht="35.1" customHeight="1">
      <c r="A59" s="156" t="s">
        <v>138</v>
      </c>
      <c r="B59" s="157">
        <f>COUNTA(Entrée_des_observations!AF5:AF49)</f>
        <v>0</v>
      </c>
      <c r="C59" s="147"/>
      <c r="D59" s="147"/>
      <c r="E59" s="147"/>
      <c r="F59" s="147"/>
      <c r="G59" s="147"/>
      <c r="H59" s="153"/>
      <c r="I59" s="147"/>
      <c r="J59" s="147"/>
    </row>
    <row r="60" spans="1:10" ht="12" customHeight="1">
      <c r="A60" s="147"/>
      <c r="B60" s="147"/>
      <c r="C60" s="147"/>
      <c r="D60" s="147"/>
      <c r="E60" s="147"/>
      <c r="F60" s="147"/>
      <c r="G60" s="147"/>
      <c r="H60" s="153"/>
      <c r="I60" s="147"/>
      <c r="J60" s="147"/>
    </row>
    <row r="61" spans="1:10" ht="15.75" customHeight="1"/>
    <row r="62" spans="1:10" ht="15.75" customHeight="1"/>
    <row r="63" spans="1:10" ht="15.75" customHeight="1"/>
    <row r="64" spans="1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</sheetData>
  <sheetProtection sheet="1" objects="1" scenarios="1"/>
  <mergeCells count="1">
    <mergeCell ref="F1:I1"/>
  </mergeCells>
  <pageMargins left="0.25" right="0.25" top="0.3" bottom="0.3" header="0.511811023622047" footer="0.511811023622047"/>
  <pageSetup paperSize="77" orientation="landscape" horizontalDpi="300" verticalDpi="300"/>
  <rowBreaks count="2" manualBreakCount="2">
    <brk id="21" max="16383" man="1"/>
    <brk id="44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00"/>
  <sheetViews>
    <sheetView topLeftCell="A4" zoomScale="65" zoomScaleNormal="65" workbookViewId="0">
      <selection activeCell="H19" sqref="H19"/>
    </sheetView>
  </sheetViews>
  <sheetFormatPr baseColWidth="10" defaultColWidth="11.5703125" defaultRowHeight="12.75"/>
  <cols>
    <col min="1" max="1" width="2" style="164" customWidth="1"/>
    <col min="2" max="8" width="19.7109375" style="164" customWidth="1"/>
    <col min="9" max="9" width="3" style="164" customWidth="1"/>
    <col min="10" max="28" width="10.85546875" style="164" customWidth="1"/>
    <col min="29" max="29" width="10.85546875" style="33" customWidth="1"/>
    <col min="30" max="1024" width="13.7109375" style="33" customWidth="1"/>
  </cols>
  <sheetData>
    <row r="1" spans="1:29" ht="27.75" customHeight="1">
      <c r="A1" s="165"/>
      <c r="B1" s="1" t="s">
        <v>139</v>
      </c>
      <c r="C1" s="1"/>
      <c r="D1" s="1"/>
      <c r="E1" s="1"/>
      <c r="F1" s="1"/>
      <c r="G1" s="1"/>
      <c r="H1" s="1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</row>
    <row r="2" spans="1:29" ht="41.45" customHeight="1">
      <c r="A2" s="167"/>
      <c r="B2" s="1"/>
      <c r="C2" s="1"/>
      <c r="D2" s="1"/>
      <c r="E2" s="1"/>
      <c r="F2" s="1"/>
      <c r="G2" s="1"/>
      <c r="H2" s="1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</row>
    <row r="3" spans="1:29" ht="42" customHeight="1">
      <c r="A3" s="167"/>
      <c r="B3" s="403" t="s">
        <v>140</v>
      </c>
      <c r="C3" s="403"/>
      <c r="D3" s="403"/>
      <c r="E3" s="403"/>
      <c r="F3" s="169" t="s">
        <v>141</v>
      </c>
      <c r="G3" s="170"/>
      <c r="H3" s="171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</row>
    <row r="4" spans="1:29" ht="139.69999999999999" customHeight="1">
      <c r="A4" s="168"/>
      <c r="B4" s="173"/>
      <c r="C4" s="174" t="s">
        <v>142</v>
      </c>
      <c r="D4" s="174" t="s">
        <v>143</v>
      </c>
      <c r="E4" s="174" t="s">
        <v>144</v>
      </c>
      <c r="F4" s="174" t="s">
        <v>145</v>
      </c>
      <c r="G4" s="174" t="s">
        <v>146</v>
      </c>
      <c r="H4" s="174" t="s">
        <v>147</v>
      </c>
      <c r="I4" s="175">
        <f>SUM(C6:H6)</f>
        <v>0</v>
      </c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</row>
    <row r="5" spans="1:29" ht="61.5" customHeight="1">
      <c r="A5" s="172"/>
      <c r="B5" s="176" t="s">
        <v>148</v>
      </c>
      <c r="C5" s="177"/>
      <c r="D5" s="177"/>
      <c r="E5" s="177"/>
      <c r="F5" s="177" t="s">
        <v>149</v>
      </c>
      <c r="G5" s="177" t="s">
        <v>149</v>
      </c>
      <c r="H5" s="177"/>
      <c r="I5" s="175">
        <f>SUM(C7:H7)</f>
        <v>0</v>
      </c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</row>
    <row r="6" spans="1:29" ht="73.5" customHeight="1">
      <c r="A6" s="172"/>
      <c r="B6" s="176" t="s">
        <v>150</v>
      </c>
      <c r="C6" s="177" t="s">
        <v>149</v>
      </c>
      <c r="D6" s="177"/>
      <c r="E6" s="177" t="s">
        <v>149</v>
      </c>
      <c r="F6" s="177"/>
      <c r="G6" s="177"/>
      <c r="H6" s="177" t="s">
        <v>149</v>
      </c>
      <c r="I6" s="175">
        <f>SUM(C8:H8)</f>
        <v>0</v>
      </c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</row>
    <row r="7" spans="1:29" ht="69.75" customHeight="1">
      <c r="A7" s="172"/>
      <c r="B7" s="176" t="s">
        <v>151</v>
      </c>
      <c r="C7" s="177"/>
      <c r="D7" s="177"/>
      <c r="E7" s="177"/>
      <c r="F7" s="177" t="s">
        <v>149</v>
      </c>
      <c r="G7" s="177"/>
      <c r="H7" s="177"/>
      <c r="I7" s="175">
        <f>SUM(C9:H9)</f>
        <v>0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</row>
    <row r="8" spans="1:29" ht="48" customHeight="1">
      <c r="A8" s="172"/>
      <c r="B8" s="176" t="s">
        <v>152</v>
      </c>
      <c r="C8" s="177" t="s">
        <v>149</v>
      </c>
      <c r="D8" s="177" t="s">
        <v>149</v>
      </c>
      <c r="E8" s="177"/>
      <c r="F8" s="177" t="s">
        <v>149</v>
      </c>
      <c r="G8" s="177" t="s">
        <v>149</v>
      </c>
      <c r="H8" s="177"/>
      <c r="I8" s="175">
        <f>SUM(C10:H10)</f>
        <v>0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</row>
    <row r="9" spans="1:29" ht="68.25" customHeight="1">
      <c r="A9" s="172"/>
      <c r="B9" s="176" t="s">
        <v>153</v>
      </c>
      <c r="C9" s="177" t="s">
        <v>149</v>
      </c>
      <c r="D9" s="177" t="s">
        <v>149</v>
      </c>
      <c r="E9" s="177" t="s">
        <v>149</v>
      </c>
      <c r="F9" s="177"/>
      <c r="G9" s="177"/>
      <c r="H9" s="177"/>
      <c r="I9" s="175" t="e">
        <f>SUM(#REF!)</f>
        <v>#REF!</v>
      </c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</row>
    <row r="10" spans="1:29" ht="44.25" customHeight="1">
      <c r="A10" s="172"/>
      <c r="B10" s="176" t="s">
        <v>154</v>
      </c>
      <c r="C10" s="177" t="s">
        <v>149</v>
      </c>
      <c r="D10" s="177" t="s">
        <v>149</v>
      </c>
      <c r="E10" s="177"/>
      <c r="F10" s="177"/>
      <c r="G10" s="177" t="s">
        <v>149</v>
      </c>
      <c r="H10" s="177"/>
      <c r="I10" s="175">
        <f>SUM(C12:H12)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</row>
    <row r="11" spans="1:29" ht="79.5" customHeight="1">
      <c r="A11" s="172"/>
      <c r="B11" s="176" t="s">
        <v>155</v>
      </c>
      <c r="C11" s="177" t="s">
        <v>149</v>
      </c>
      <c r="D11" s="177" t="s">
        <v>149</v>
      </c>
      <c r="E11" s="177"/>
      <c r="F11" s="177" t="s">
        <v>156</v>
      </c>
      <c r="G11" s="177"/>
      <c r="H11" s="177" t="s">
        <v>149</v>
      </c>
      <c r="I11" s="175" t="e">
        <f>SUM(#REF!)</f>
        <v>#REF!</v>
      </c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</row>
    <row r="12" spans="1:29" ht="62.45" customHeight="1">
      <c r="A12" s="172"/>
      <c r="B12" s="178" t="s">
        <v>157</v>
      </c>
      <c r="C12" s="179" t="s">
        <v>149</v>
      </c>
      <c r="D12" s="179" t="s">
        <v>149</v>
      </c>
      <c r="E12" s="179" t="s">
        <v>149</v>
      </c>
      <c r="F12" s="179"/>
      <c r="G12" s="179"/>
      <c r="H12" s="179" t="s">
        <v>149</v>
      </c>
      <c r="I12" s="175" t="e">
        <f>SUM(#REF!)</f>
        <v>#REF!</v>
      </c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</row>
    <row r="13" spans="1:29" ht="15.75" customHeight="1">
      <c r="A13" s="172"/>
      <c r="B13" s="172"/>
      <c r="C13" s="180"/>
      <c r="D13" s="180"/>
      <c r="E13" s="180"/>
      <c r="F13" s="180"/>
      <c r="G13" s="180"/>
      <c r="H13" s="180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</row>
    <row r="14" spans="1:29" ht="15.75" customHeight="1">
      <c r="A14" s="172"/>
      <c r="B14" s="172"/>
      <c r="C14" s="180"/>
      <c r="D14" s="180"/>
      <c r="E14" s="180"/>
      <c r="F14" s="180"/>
      <c r="G14" s="180"/>
      <c r="H14" s="180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</row>
    <row r="15" spans="1:29" ht="15.75" customHeight="1">
      <c r="A15" s="172"/>
      <c r="B15" s="172"/>
      <c r="C15" s="180"/>
      <c r="D15" s="180"/>
      <c r="E15" s="180"/>
      <c r="F15" s="180"/>
      <c r="G15" s="180"/>
      <c r="H15" s="180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</row>
    <row r="16" spans="1:29" ht="15.75" customHeight="1">
      <c r="A16" s="172"/>
      <c r="B16" s="172"/>
      <c r="C16" s="180"/>
      <c r="D16" s="180"/>
      <c r="E16" s="180"/>
      <c r="F16" s="180"/>
      <c r="G16" s="180"/>
      <c r="H16" s="180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</row>
    <row r="17" spans="1:29" ht="15.75" customHeight="1">
      <c r="A17" s="172"/>
      <c r="B17" s="172"/>
      <c r="C17" s="180"/>
      <c r="D17" s="180"/>
      <c r="E17" s="180"/>
      <c r="F17" s="180"/>
      <c r="G17" s="180"/>
      <c r="H17" s="180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</row>
    <row r="18" spans="1:29" ht="15.75" customHeight="1">
      <c r="A18" s="172"/>
      <c r="B18" s="172"/>
      <c r="C18" s="180"/>
      <c r="D18" s="180"/>
      <c r="E18" s="180"/>
      <c r="F18" s="180"/>
      <c r="G18" s="180"/>
      <c r="H18" s="180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</row>
    <row r="19" spans="1:29" ht="15.75" customHeight="1">
      <c r="A19" s="172"/>
      <c r="B19" s="172"/>
      <c r="C19" s="180"/>
      <c r="D19" s="180"/>
      <c r="E19" s="180"/>
      <c r="F19" s="180"/>
      <c r="G19" s="180"/>
      <c r="H19" s="180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</row>
    <row r="20" spans="1:29" ht="15.75" customHeight="1">
      <c r="A20" s="172"/>
      <c r="B20" s="172"/>
      <c r="C20" s="180"/>
      <c r="D20" s="180"/>
      <c r="E20" s="180"/>
      <c r="F20" s="180"/>
      <c r="G20" s="180"/>
      <c r="H20" s="180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</row>
    <row r="21" spans="1:29" ht="15.75" customHeight="1">
      <c r="A21" s="172"/>
      <c r="B21" s="172"/>
      <c r="C21" s="180"/>
      <c r="D21" s="180"/>
      <c r="E21" s="180"/>
      <c r="F21" s="180"/>
      <c r="G21" s="180"/>
      <c r="H21" s="180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</row>
    <row r="22" spans="1:29" ht="15.75" customHeight="1">
      <c r="A22" s="172"/>
      <c r="B22" s="172"/>
      <c r="C22" s="180"/>
      <c r="D22" s="180"/>
      <c r="E22" s="180"/>
      <c r="F22" s="180"/>
      <c r="G22" s="180"/>
      <c r="H22" s="180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</row>
    <row r="23" spans="1:29" ht="15.75" customHeight="1">
      <c r="A23" s="172"/>
      <c r="B23" s="172"/>
      <c r="C23" s="180"/>
      <c r="D23" s="180"/>
      <c r="E23" s="180"/>
      <c r="F23" s="180"/>
      <c r="G23" s="180"/>
      <c r="H23" s="180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</row>
    <row r="24" spans="1:29" ht="15.75" customHeight="1">
      <c r="A24" s="172"/>
      <c r="B24" s="172"/>
      <c r="C24" s="180"/>
      <c r="D24" s="180"/>
      <c r="E24" s="180"/>
      <c r="F24" s="180"/>
      <c r="G24" s="180"/>
      <c r="H24" s="180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29" ht="15.75" customHeight="1">
      <c r="A25" s="172"/>
      <c r="B25" s="172"/>
      <c r="C25" s="180"/>
      <c r="D25" s="180"/>
      <c r="E25" s="180"/>
      <c r="F25" s="180"/>
      <c r="G25" s="180"/>
      <c r="H25" s="180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</row>
    <row r="26" spans="1:29" ht="15.75" customHeight="1">
      <c r="A26" s="172"/>
      <c r="B26" s="172"/>
      <c r="C26" s="180"/>
      <c r="D26" s="180"/>
      <c r="E26" s="180"/>
      <c r="F26" s="180"/>
      <c r="G26" s="180"/>
      <c r="H26" s="180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</row>
    <row r="27" spans="1:29" ht="15.75" customHeight="1">
      <c r="A27" s="172"/>
      <c r="B27" s="172"/>
      <c r="C27" s="180"/>
      <c r="D27" s="180"/>
      <c r="E27" s="180"/>
      <c r="F27" s="180"/>
      <c r="G27" s="180"/>
      <c r="H27" s="180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</row>
    <row r="28" spans="1:29" ht="15.75" customHeight="1">
      <c r="A28" s="172"/>
      <c r="B28" s="172"/>
      <c r="C28" s="180"/>
      <c r="D28" s="180"/>
      <c r="E28" s="180"/>
      <c r="F28" s="180"/>
      <c r="G28" s="180"/>
      <c r="H28" s="180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</row>
    <row r="29" spans="1:29" ht="15.75" customHeight="1">
      <c r="A29" s="172"/>
      <c r="B29" s="172"/>
      <c r="C29" s="180"/>
      <c r="D29" s="180"/>
      <c r="E29" s="180"/>
      <c r="F29" s="180"/>
      <c r="G29" s="180"/>
      <c r="H29" s="180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</row>
    <row r="30" spans="1:29" ht="15.75" customHeight="1">
      <c r="A30" s="172"/>
      <c r="B30" s="172"/>
      <c r="C30" s="180"/>
      <c r="D30" s="180"/>
      <c r="E30" s="180"/>
      <c r="F30" s="180"/>
      <c r="G30" s="180"/>
      <c r="H30" s="180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</row>
    <row r="31" spans="1:29" ht="15.75" customHeight="1">
      <c r="A31" s="172"/>
      <c r="B31" s="172"/>
      <c r="C31" s="180"/>
      <c r="D31" s="180"/>
      <c r="E31" s="180"/>
      <c r="F31" s="180"/>
      <c r="G31" s="180"/>
      <c r="H31" s="180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</row>
    <row r="32" spans="1:29" ht="15.75" customHeight="1">
      <c r="A32" s="172"/>
      <c r="B32" s="172"/>
      <c r="C32" s="180"/>
      <c r="D32" s="180"/>
      <c r="E32" s="180"/>
      <c r="F32" s="180"/>
      <c r="G32" s="180"/>
      <c r="H32" s="180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</row>
    <row r="33" spans="1:29" ht="15.75" customHeight="1">
      <c r="A33" s="172"/>
      <c r="B33" s="172"/>
      <c r="C33" s="180"/>
      <c r="D33" s="180"/>
      <c r="E33" s="180"/>
      <c r="F33" s="180"/>
      <c r="G33" s="180"/>
      <c r="H33" s="180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</row>
    <row r="34" spans="1:29" ht="15.75" customHeight="1">
      <c r="A34" s="172"/>
      <c r="B34" s="172"/>
      <c r="C34" s="180"/>
      <c r="D34" s="180"/>
      <c r="E34" s="180"/>
      <c r="F34" s="180"/>
      <c r="G34" s="180"/>
      <c r="H34" s="180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</row>
    <row r="35" spans="1:29" ht="15.75" customHeight="1">
      <c r="A35" s="172"/>
      <c r="B35" s="172"/>
      <c r="C35" s="180"/>
      <c r="D35" s="180"/>
      <c r="E35" s="180"/>
      <c r="F35" s="180"/>
      <c r="G35" s="180"/>
      <c r="H35" s="180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</row>
    <row r="36" spans="1:29" ht="15.75" customHeight="1">
      <c r="A36" s="172"/>
      <c r="B36" s="172"/>
      <c r="C36" s="180"/>
      <c r="D36" s="180"/>
      <c r="E36" s="180"/>
      <c r="F36" s="180"/>
      <c r="G36" s="180"/>
      <c r="H36" s="180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</row>
    <row r="37" spans="1:29" ht="15.75" customHeight="1">
      <c r="A37" s="172"/>
      <c r="B37" s="172"/>
      <c r="C37" s="180"/>
      <c r="D37" s="180"/>
      <c r="E37" s="180"/>
      <c r="F37" s="180"/>
      <c r="G37" s="180"/>
      <c r="H37" s="180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</row>
    <row r="38" spans="1:29" ht="15.75" customHeight="1">
      <c r="A38" s="172"/>
      <c r="B38" s="172"/>
      <c r="C38" s="180"/>
      <c r="D38" s="180"/>
      <c r="E38" s="180"/>
      <c r="F38" s="180"/>
      <c r="G38" s="180"/>
      <c r="H38" s="180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</row>
    <row r="39" spans="1:29" ht="15.75" customHeight="1">
      <c r="A39" s="172"/>
      <c r="B39" s="172"/>
      <c r="C39" s="180"/>
      <c r="D39" s="180"/>
      <c r="E39" s="180"/>
      <c r="F39" s="180"/>
      <c r="G39" s="180"/>
      <c r="H39" s="180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</row>
    <row r="40" spans="1:29" ht="15.75" customHeight="1">
      <c r="A40" s="172"/>
      <c r="B40" s="172"/>
      <c r="C40" s="180"/>
      <c r="D40" s="180"/>
      <c r="E40" s="180"/>
      <c r="F40" s="180"/>
      <c r="G40" s="180"/>
      <c r="H40" s="180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</row>
    <row r="41" spans="1:29" ht="15.75" customHeight="1">
      <c r="A41" s="172"/>
      <c r="B41" s="172"/>
      <c r="C41" s="180"/>
      <c r="D41" s="180"/>
      <c r="E41" s="180"/>
      <c r="F41" s="180"/>
      <c r="G41" s="180"/>
      <c r="H41" s="180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</row>
    <row r="42" spans="1:29" ht="15.75" customHeight="1">
      <c r="A42" s="172"/>
      <c r="B42" s="172"/>
      <c r="C42" s="180"/>
      <c r="D42" s="180"/>
      <c r="E42" s="180"/>
      <c r="F42" s="180"/>
      <c r="G42" s="180"/>
      <c r="H42" s="180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</row>
    <row r="43" spans="1:29" ht="15.75" customHeight="1">
      <c r="A43" s="172"/>
      <c r="B43" s="172"/>
      <c r="C43" s="180"/>
      <c r="D43" s="180"/>
      <c r="E43" s="180"/>
      <c r="F43" s="180"/>
      <c r="G43" s="180"/>
      <c r="H43" s="180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</row>
    <row r="44" spans="1:29" ht="15.75" customHeight="1">
      <c r="A44" s="172"/>
      <c r="B44" s="172"/>
      <c r="C44" s="180"/>
      <c r="D44" s="180"/>
      <c r="E44" s="180"/>
      <c r="F44" s="180"/>
      <c r="G44" s="180"/>
      <c r="H44" s="180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</row>
    <row r="45" spans="1:29" ht="15.75" customHeight="1">
      <c r="A45" s="172"/>
      <c r="B45" s="172"/>
      <c r="C45" s="180"/>
      <c r="D45" s="180"/>
      <c r="E45" s="180"/>
      <c r="F45" s="180"/>
      <c r="G45" s="180"/>
      <c r="H45" s="180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</row>
    <row r="46" spans="1:29" ht="15.75" customHeight="1">
      <c r="A46" s="172"/>
      <c r="B46" s="172"/>
      <c r="C46" s="180"/>
      <c r="D46" s="180"/>
      <c r="E46" s="180"/>
      <c r="F46" s="180"/>
      <c r="G46" s="180"/>
      <c r="H46" s="180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</row>
    <row r="47" spans="1:29" ht="15.75" customHeight="1">
      <c r="A47" s="172"/>
      <c r="B47" s="172"/>
      <c r="C47" s="180"/>
      <c r="D47" s="180"/>
      <c r="E47" s="180"/>
      <c r="F47" s="180"/>
      <c r="G47" s="180"/>
      <c r="H47" s="180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</row>
    <row r="48" spans="1:29" ht="15.75" customHeight="1">
      <c r="A48" s="172"/>
      <c r="B48" s="172"/>
      <c r="C48" s="180"/>
      <c r="D48" s="180"/>
      <c r="E48" s="180"/>
      <c r="F48" s="180"/>
      <c r="G48" s="180"/>
      <c r="H48" s="180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</row>
    <row r="49" spans="1:29" ht="15.75" customHeight="1">
      <c r="A49" s="172"/>
      <c r="B49" s="172"/>
      <c r="C49" s="180"/>
      <c r="D49" s="180"/>
      <c r="E49" s="180"/>
      <c r="F49" s="180"/>
      <c r="G49" s="180"/>
      <c r="H49" s="180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</row>
    <row r="50" spans="1:29" ht="15.75" customHeight="1">
      <c r="A50" s="172"/>
      <c r="B50" s="172"/>
      <c r="C50" s="180"/>
      <c r="D50" s="180"/>
      <c r="E50" s="180"/>
      <c r="F50" s="180"/>
      <c r="G50" s="180"/>
      <c r="H50" s="180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</row>
    <row r="51" spans="1:29" ht="15.75" customHeight="1">
      <c r="A51" s="172"/>
      <c r="B51" s="172"/>
      <c r="C51" s="180"/>
      <c r="D51" s="180"/>
      <c r="E51" s="180"/>
      <c r="F51" s="180"/>
      <c r="G51" s="180"/>
      <c r="H51" s="180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</row>
    <row r="52" spans="1:29" ht="15.75" customHeight="1">
      <c r="A52" s="172"/>
      <c r="B52" s="172"/>
      <c r="C52" s="180"/>
      <c r="D52" s="180"/>
      <c r="E52" s="180"/>
      <c r="F52" s="180"/>
      <c r="G52" s="180"/>
      <c r="H52" s="180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</row>
    <row r="53" spans="1:29" ht="15.75" customHeight="1">
      <c r="A53" s="172"/>
      <c r="B53" s="172"/>
      <c r="C53" s="180"/>
      <c r="D53" s="180"/>
      <c r="E53" s="180"/>
      <c r="F53" s="180"/>
      <c r="G53" s="180"/>
      <c r="H53" s="180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</row>
    <row r="54" spans="1:29" ht="15.75" customHeight="1">
      <c r="A54" s="172"/>
      <c r="B54" s="172"/>
      <c r="C54" s="180"/>
      <c r="D54" s="180"/>
      <c r="E54" s="180"/>
      <c r="F54" s="180"/>
      <c r="G54" s="180"/>
      <c r="H54" s="180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</row>
    <row r="55" spans="1:29" ht="15.75" customHeight="1">
      <c r="A55" s="172"/>
      <c r="B55" s="172"/>
      <c r="C55" s="180"/>
      <c r="D55" s="180"/>
      <c r="E55" s="180"/>
      <c r="F55" s="180"/>
      <c r="G55" s="180"/>
      <c r="H55" s="180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</row>
    <row r="56" spans="1:29" ht="15.75" customHeight="1">
      <c r="A56" s="172"/>
      <c r="B56" s="172"/>
      <c r="C56" s="180"/>
      <c r="D56" s="180"/>
      <c r="E56" s="180"/>
      <c r="F56" s="180"/>
      <c r="G56" s="180"/>
      <c r="H56" s="180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</row>
    <row r="57" spans="1:29" ht="15.75" customHeight="1">
      <c r="A57" s="172"/>
      <c r="B57" s="172"/>
      <c r="C57" s="180"/>
      <c r="D57" s="180"/>
      <c r="E57" s="180"/>
      <c r="F57" s="180"/>
      <c r="G57" s="180"/>
      <c r="H57" s="180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</row>
    <row r="58" spans="1:29" ht="15.75" customHeight="1">
      <c r="A58" s="172"/>
      <c r="B58" s="172"/>
      <c r="C58" s="180"/>
      <c r="D58" s="180"/>
      <c r="E58" s="180"/>
      <c r="F58" s="180"/>
      <c r="G58" s="180"/>
      <c r="H58" s="180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</row>
    <row r="59" spans="1:29" ht="15.75" customHeight="1">
      <c r="A59" s="172"/>
      <c r="B59" s="172"/>
      <c r="C59" s="180"/>
      <c r="D59" s="180"/>
      <c r="E59" s="180"/>
      <c r="F59" s="180"/>
      <c r="G59" s="180"/>
      <c r="H59" s="180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</row>
    <row r="60" spans="1:29" ht="15.75" customHeight="1">
      <c r="A60" s="172"/>
      <c r="B60" s="172"/>
      <c r="C60" s="180"/>
      <c r="D60" s="180"/>
      <c r="E60" s="180"/>
      <c r="F60" s="180"/>
      <c r="G60" s="180"/>
      <c r="H60" s="180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</row>
    <row r="61" spans="1:29" ht="15.75" customHeight="1">
      <c r="A61" s="172"/>
      <c r="B61" s="172"/>
      <c r="C61" s="180"/>
      <c r="D61" s="180"/>
      <c r="E61" s="180"/>
      <c r="F61" s="180"/>
      <c r="G61" s="180"/>
      <c r="H61" s="180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</row>
    <row r="62" spans="1:29" ht="15.75" customHeight="1">
      <c r="A62" s="172"/>
      <c r="B62" s="172"/>
      <c r="C62" s="180"/>
      <c r="D62" s="180"/>
      <c r="E62" s="180"/>
      <c r="F62" s="180"/>
      <c r="G62" s="180"/>
      <c r="H62" s="180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</row>
    <row r="63" spans="1:29" ht="15.75" customHeight="1">
      <c r="A63" s="172"/>
      <c r="B63" s="172"/>
      <c r="C63" s="180"/>
      <c r="D63" s="180"/>
      <c r="E63" s="180"/>
      <c r="F63" s="180"/>
      <c r="G63" s="180"/>
      <c r="H63" s="180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</row>
    <row r="64" spans="1:29" ht="15.75" customHeight="1">
      <c r="A64" s="172"/>
      <c r="B64" s="172"/>
      <c r="C64" s="180"/>
      <c r="D64" s="180"/>
      <c r="E64" s="180"/>
      <c r="F64" s="180"/>
      <c r="G64" s="180"/>
      <c r="H64" s="180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</row>
    <row r="65" spans="1:29" ht="15.75" customHeight="1">
      <c r="A65" s="172"/>
      <c r="B65" s="172"/>
      <c r="C65" s="180"/>
      <c r="D65" s="180"/>
      <c r="E65" s="180"/>
      <c r="F65" s="180"/>
      <c r="G65" s="180"/>
      <c r="H65" s="180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</row>
    <row r="66" spans="1:29" ht="15.75" customHeight="1">
      <c r="A66" s="172"/>
      <c r="B66" s="172"/>
      <c r="C66" s="180"/>
      <c r="D66" s="180"/>
      <c r="E66" s="180"/>
      <c r="F66" s="180"/>
      <c r="G66" s="180"/>
      <c r="H66" s="180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</row>
    <row r="67" spans="1:29" ht="15.75" customHeight="1">
      <c r="A67" s="172"/>
      <c r="B67" s="172"/>
      <c r="C67" s="180"/>
      <c r="D67" s="180"/>
      <c r="E67" s="180"/>
      <c r="F67" s="180"/>
      <c r="G67" s="180"/>
      <c r="H67" s="180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</row>
    <row r="68" spans="1:29" ht="15.75" customHeight="1">
      <c r="A68" s="172"/>
      <c r="B68" s="172"/>
      <c r="C68" s="180"/>
      <c r="D68" s="180"/>
      <c r="E68" s="180"/>
      <c r="F68" s="180"/>
      <c r="G68" s="180"/>
      <c r="H68" s="180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</row>
    <row r="69" spans="1:29" ht="15.75" customHeight="1">
      <c r="A69" s="172"/>
      <c r="B69" s="172"/>
      <c r="C69" s="180"/>
      <c r="D69" s="180"/>
      <c r="E69" s="180"/>
      <c r="F69" s="180"/>
      <c r="G69" s="180"/>
      <c r="H69" s="180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</row>
    <row r="70" spans="1:29" ht="15.75" customHeight="1">
      <c r="A70" s="172"/>
      <c r="B70" s="172"/>
      <c r="C70" s="180"/>
      <c r="D70" s="180"/>
      <c r="E70" s="180"/>
      <c r="F70" s="180"/>
      <c r="G70" s="180"/>
      <c r="H70" s="180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</row>
    <row r="71" spans="1:29" ht="15.75" customHeight="1">
      <c r="A71" s="172"/>
      <c r="B71" s="172"/>
      <c r="C71" s="180"/>
      <c r="D71" s="180"/>
      <c r="E71" s="180"/>
      <c r="F71" s="180"/>
      <c r="G71" s="180"/>
      <c r="H71" s="180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</row>
    <row r="72" spans="1:29" ht="15.75" customHeight="1">
      <c r="A72" s="172"/>
      <c r="B72" s="172"/>
      <c r="C72" s="180"/>
      <c r="D72" s="180"/>
      <c r="E72" s="180"/>
      <c r="F72" s="180"/>
      <c r="G72" s="180"/>
      <c r="H72" s="180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</row>
    <row r="73" spans="1:29" ht="15.75" customHeight="1">
      <c r="A73" s="172"/>
      <c r="B73" s="172"/>
      <c r="C73" s="180"/>
      <c r="D73" s="180"/>
      <c r="E73" s="180"/>
      <c r="F73" s="180"/>
      <c r="G73" s="180"/>
      <c r="H73" s="180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</row>
    <row r="74" spans="1:29" ht="15.75" customHeight="1">
      <c r="A74" s="172"/>
      <c r="B74" s="172"/>
      <c r="C74" s="180"/>
      <c r="D74" s="180"/>
      <c r="E74" s="180"/>
      <c r="F74" s="180"/>
      <c r="G74" s="180"/>
      <c r="H74" s="180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</row>
    <row r="75" spans="1:29" ht="15.75" customHeight="1">
      <c r="A75" s="172"/>
      <c r="B75" s="172"/>
      <c r="C75" s="180"/>
      <c r="D75" s="180"/>
      <c r="E75" s="180"/>
      <c r="F75" s="180"/>
      <c r="G75" s="180"/>
      <c r="H75" s="180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</row>
    <row r="76" spans="1:29" ht="15.75" customHeight="1">
      <c r="A76" s="172"/>
      <c r="B76" s="172"/>
      <c r="C76" s="180"/>
      <c r="D76" s="180"/>
      <c r="E76" s="180"/>
      <c r="F76" s="180"/>
      <c r="G76" s="180"/>
      <c r="H76" s="180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</row>
    <row r="77" spans="1:29" ht="15.75" customHeight="1">
      <c r="A77" s="172"/>
      <c r="B77" s="172"/>
      <c r="C77" s="180"/>
      <c r="D77" s="180"/>
      <c r="E77" s="180"/>
      <c r="F77" s="180"/>
      <c r="G77" s="180"/>
      <c r="H77" s="180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</row>
    <row r="78" spans="1:29" ht="15.75" customHeight="1">
      <c r="A78" s="172"/>
      <c r="B78" s="172"/>
      <c r="C78" s="180"/>
      <c r="D78" s="180"/>
      <c r="E78" s="180"/>
      <c r="F78" s="180"/>
      <c r="G78" s="180"/>
      <c r="H78" s="180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</row>
    <row r="79" spans="1:29" ht="15.75" customHeight="1">
      <c r="A79" s="172"/>
      <c r="B79" s="172"/>
      <c r="C79" s="180"/>
      <c r="D79" s="180"/>
      <c r="E79" s="180"/>
      <c r="F79" s="180"/>
      <c r="G79" s="180"/>
      <c r="H79" s="180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</row>
    <row r="80" spans="1:29" ht="15.75" customHeight="1">
      <c r="A80" s="172"/>
      <c r="B80" s="172"/>
      <c r="C80" s="180"/>
      <c r="D80" s="180"/>
      <c r="E80" s="180"/>
      <c r="F80" s="180"/>
      <c r="G80" s="180"/>
      <c r="H80" s="180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</row>
    <row r="81" spans="1:29" ht="15.75" customHeight="1">
      <c r="A81" s="172"/>
      <c r="B81" s="172"/>
      <c r="C81" s="180"/>
      <c r="D81" s="180"/>
      <c r="E81" s="180"/>
      <c r="F81" s="180"/>
      <c r="G81" s="180"/>
      <c r="H81" s="180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</row>
    <row r="82" spans="1:29" ht="15.75" customHeight="1">
      <c r="A82" s="172"/>
      <c r="B82" s="172"/>
      <c r="C82" s="180"/>
      <c r="D82" s="180"/>
      <c r="E82" s="180"/>
      <c r="F82" s="180"/>
      <c r="G82" s="180"/>
      <c r="H82" s="180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</row>
    <row r="83" spans="1:29" ht="15.75" customHeight="1">
      <c r="A83" s="172"/>
      <c r="B83" s="172"/>
      <c r="C83" s="180"/>
      <c r="D83" s="180"/>
      <c r="E83" s="180"/>
      <c r="F83" s="180"/>
      <c r="G83" s="180"/>
      <c r="H83" s="180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</row>
    <row r="84" spans="1:29" ht="15.75" customHeight="1">
      <c r="A84" s="172"/>
      <c r="B84" s="172"/>
      <c r="C84" s="180"/>
      <c r="D84" s="180"/>
      <c r="E84" s="180"/>
      <c r="F84" s="180"/>
      <c r="G84" s="180"/>
      <c r="H84" s="180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</row>
    <row r="85" spans="1:29" ht="15.75" customHeight="1">
      <c r="A85" s="172"/>
      <c r="B85" s="172"/>
      <c r="C85" s="180"/>
      <c r="D85" s="180"/>
      <c r="E85" s="180"/>
      <c r="F85" s="180"/>
      <c r="G85" s="180"/>
      <c r="H85" s="180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</row>
    <row r="86" spans="1:29" ht="15.75" customHeight="1">
      <c r="A86" s="172"/>
      <c r="B86" s="172"/>
      <c r="C86" s="180"/>
      <c r="D86" s="180"/>
      <c r="E86" s="180"/>
      <c r="F86" s="180"/>
      <c r="G86" s="180"/>
      <c r="H86" s="180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</row>
    <row r="87" spans="1:29" ht="15.75" customHeight="1">
      <c r="A87" s="172"/>
      <c r="B87" s="172"/>
      <c r="C87" s="180"/>
      <c r="D87" s="180"/>
      <c r="E87" s="180"/>
      <c r="F87" s="180"/>
      <c r="G87" s="180"/>
      <c r="H87" s="180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</row>
    <row r="88" spans="1:29" ht="15.75" customHeight="1">
      <c r="A88" s="172"/>
      <c r="B88" s="172"/>
      <c r="C88" s="180"/>
      <c r="D88" s="180"/>
      <c r="E88" s="180"/>
      <c r="F88" s="180"/>
      <c r="G88" s="180"/>
      <c r="H88" s="180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</row>
    <row r="89" spans="1:29" ht="15.75" customHeight="1">
      <c r="A89" s="172"/>
      <c r="B89" s="172"/>
      <c r="C89" s="180"/>
      <c r="D89" s="180"/>
      <c r="E89" s="180"/>
      <c r="F89" s="180"/>
      <c r="G89" s="180"/>
      <c r="H89" s="180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</row>
    <row r="90" spans="1:29" ht="15.75" customHeight="1">
      <c r="A90" s="172"/>
      <c r="B90" s="172"/>
      <c r="C90" s="180"/>
      <c r="D90" s="180"/>
      <c r="E90" s="180"/>
      <c r="F90" s="180"/>
      <c r="G90" s="180"/>
      <c r="H90" s="180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1:29" ht="15.75" customHeight="1">
      <c r="A91" s="172"/>
      <c r="B91" s="172"/>
      <c r="C91" s="180"/>
      <c r="D91" s="180"/>
      <c r="E91" s="180"/>
      <c r="F91" s="180"/>
      <c r="G91" s="180"/>
      <c r="H91" s="180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1:29" ht="15.75" customHeight="1">
      <c r="A92" s="172"/>
      <c r="B92" s="172"/>
      <c r="C92" s="180"/>
      <c r="D92" s="180"/>
      <c r="E92" s="180"/>
      <c r="F92" s="180"/>
      <c r="G92" s="180"/>
      <c r="H92" s="180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  <row r="93" spans="1:29" ht="15.75" customHeight="1">
      <c r="A93" s="172"/>
      <c r="B93" s="172"/>
      <c r="C93" s="180"/>
      <c r="D93" s="180"/>
      <c r="E93" s="180"/>
      <c r="F93" s="180"/>
      <c r="G93" s="180"/>
      <c r="H93" s="180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</row>
    <row r="94" spans="1:29" ht="15.75" customHeight="1">
      <c r="A94" s="172"/>
      <c r="B94" s="172"/>
      <c r="C94" s="180"/>
      <c r="D94" s="180"/>
      <c r="E94" s="180"/>
      <c r="F94" s="180"/>
      <c r="G94" s="180"/>
      <c r="H94" s="180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</row>
    <row r="95" spans="1:29" ht="15.75" customHeight="1">
      <c r="A95" s="172"/>
      <c r="B95" s="172"/>
      <c r="C95" s="180"/>
      <c r="D95" s="180"/>
      <c r="E95" s="180"/>
      <c r="F95" s="180"/>
      <c r="G95" s="180"/>
      <c r="H95" s="180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</row>
    <row r="96" spans="1:29" ht="15.75" customHeight="1">
      <c r="A96" s="172"/>
      <c r="B96" s="172"/>
      <c r="C96" s="180"/>
      <c r="D96" s="180"/>
      <c r="E96" s="180"/>
      <c r="F96" s="180"/>
      <c r="G96" s="180"/>
      <c r="H96" s="180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</row>
    <row r="97" spans="1:29" ht="15.75" customHeight="1">
      <c r="A97" s="172"/>
      <c r="B97" s="172"/>
      <c r="C97" s="180"/>
      <c r="D97" s="180"/>
      <c r="E97" s="180"/>
      <c r="F97" s="180"/>
      <c r="G97" s="180"/>
      <c r="H97" s="180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</row>
    <row r="98" spans="1:29" ht="15.75" customHeight="1">
      <c r="A98" s="172"/>
      <c r="B98" s="172"/>
      <c r="C98" s="180"/>
      <c r="D98" s="180"/>
      <c r="E98" s="180"/>
      <c r="F98" s="180"/>
      <c r="G98" s="180"/>
      <c r="H98" s="180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</row>
    <row r="99" spans="1:29" ht="15.75" customHeight="1">
      <c r="A99" s="172"/>
      <c r="B99" s="172"/>
      <c r="C99" s="180"/>
      <c r="D99" s="180"/>
      <c r="E99" s="180"/>
      <c r="F99" s="180"/>
      <c r="G99" s="180"/>
      <c r="H99" s="180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</row>
    <row r="100" spans="1:29" ht="15.75" customHeight="1">
      <c r="A100" s="172"/>
      <c r="B100" s="172"/>
      <c r="C100" s="180"/>
      <c r="D100" s="180"/>
      <c r="E100" s="180"/>
      <c r="F100" s="180"/>
      <c r="G100" s="180"/>
      <c r="H100" s="180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</row>
    <row r="101" spans="1:29" ht="15.75" customHeight="1">
      <c r="A101" s="172"/>
      <c r="B101" s="172"/>
      <c r="C101" s="180"/>
      <c r="D101" s="180"/>
      <c r="E101" s="180"/>
      <c r="F101" s="180"/>
      <c r="G101" s="180"/>
      <c r="H101" s="180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</row>
    <row r="102" spans="1:29" ht="15.75" customHeight="1">
      <c r="A102" s="172"/>
      <c r="B102" s="172"/>
      <c r="C102" s="180"/>
      <c r="D102" s="180"/>
      <c r="E102" s="180"/>
      <c r="F102" s="180"/>
      <c r="G102" s="180"/>
      <c r="H102" s="180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</row>
    <row r="103" spans="1:29" ht="15.75" customHeight="1">
      <c r="A103" s="172"/>
      <c r="B103" s="172"/>
      <c r="C103" s="180"/>
      <c r="D103" s="180"/>
      <c r="E103" s="180"/>
      <c r="F103" s="180"/>
      <c r="G103" s="180"/>
      <c r="H103" s="180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</row>
    <row r="104" spans="1:29" ht="15.75" customHeight="1">
      <c r="A104" s="172"/>
      <c r="B104" s="172"/>
      <c r="C104" s="180"/>
      <c r="D104" s="180"/>
      <c r="E104" s="180"/>
      <c r="F104" s="180"/>
      <c r="G104" s="180"/>
      <c r="H104" s="180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</row>
    <row r="105" spans="1:29" ht="15.75" customHeight="1">
      <c r="A105" s="172"/>
      <c r="B105" s="172"/>
      <c r="C105" s="180"/>
      <c r="D105" s="180"/>
      <c r="E105" s="180"/>
      <c r="F105" s="180"/>
      <c r="G105" s="180"/>
      <c r="H105" s="180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</row>
    <row r="106" spans="1:29" ht="15.75" customHeight="1">
      <c r="A106" s="172"/>
      <c r="B106" s="172"/>
      <c r="C106" s="180"/>
      <c r="D106" s="180"/>
      <c r="E106" s="180"/>
      <c r="F106" s="180"/>
      <c r="G106" s="180"/>
      <c r="H106" s="180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</row>
    <row r="107" spans="1:29" ht="15.75" customHeight="1">
      <c r="A107" s="172"/>
      <c r="B107" s="172"/>
      <c r="C107" s="180"/>
      <c r="D107" s="180"/>
      <c r="E107" s="180"/>
      <c r="F107" s="180"/>
      <c r="G107" s="180"/>
      <c r="H107" s="180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</row>
    <row r="108" spans="1:29" ht="15.75" customHeight="1">
      <c r="A108" s="172"/>
      <c r="B108" s="172"/>
      <c r="C108" s="180"/>
      <c r="D108" s="180"/>
      <c r="E108" s="180"/>
      <c r="F108" s="180"/>
      <c r="G108" s="180"/>
      <c r="H108" s="180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</row>
    <row r="109" spans="1:29" ht="15.75" customHeight="1">
      <c r="A109" s="172"/>
      <c r="B109" s="172"/>
      <c r="C109" s="180"/>
      <c r="D109" s="180"/>
      <c r="E109" s="180"/>
      <c r="F109" s="180"/>
      <c r="G109" s="180"/>
      <c r="H109" s="180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</row>
    <row r="110" spans="1:29" ht="15.75" customHeight="1">
      <c r="A110" s="172"/>
      <c r="B110" s="172"/>
      <c r="C110" s="180"/>
      <c r="D110" s="180"/>
      <c r="E110" s="180"/>
      <c r="F110" s="180"/>
      <c r="G110" s="180"/>
      <c r="H110" s="180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</row>
    <row r="111" spans="1:29" ht="15.75" customHeight="1">
      <c r="A111" s="172"/>
      <c r="B111" s="172"/>
      <c r="C111" s="180"/>
      <c r="D111" s="180"/>
      <c r="E111" s="180"/>
      <c r="F111" s="180"/>
      <c r="G111" s="180"/>
      <c r="H111" s="180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</row>
    <row r="112" spans="1:29" ht="15.75" customHeight="1">
      <c r="A112" s="172"/>
      <c r="B112" s="172"/>
      <c r="C112" s="180"/>
      <c r="D112" s="180"/>
      <c r="E112" s="180"/>
      <c r="F112" s="180"/>
      <c r="G112" s="180"/>
      <c r="H112" s="180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</row>
    <row r="113" spans="1:29" ht="15.75" customHeight="1">
      <c r="A113" s="172"/>
      <c r="B113" s="172"/>
      <c r="C113" s="180"/>
      <c r="D113" s="180"/>
      <c r="E113" s="180"/>
      <c r="F113" s="180"/>
      <c r="G113" s="180"/>
      <c r="H113" s="180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</row>
    <row r="114" spans="1:29" ht="15.75" customHeight="1">
      <c r="A114" s="172"/>
      <c r="B114" s="172"/>
      <c r="C114" s="180"/>
      <c r="D114" s="180"/>
      <c r="E114" s="180"/>
      <c r="F114" s="180"/>
      <c r="G114" s="180"/>
      <c r="H114" s="180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</row>
    <row r="115" spans="1:29" ht="15.75" customHeight="1">
      <c r="A115" s="172"/>
      <c r="B115" s="172"/>
      <c r="C115" s="180"/>
      <c r="D115" s="180"/>
      <c r="E115" s="180"/>
      <c r="F115" s="180"/>
      <c r="G115" s="180"/>
      <c r="H115" s="180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</row>
    <row r="116" spans="1:29" ht="15.75" customHeight="1">
      <c r="A116" s="172"/>
      <c r="B116" s="172"/>
      <c r="C116" s="180"/>
      <c r="D116" s="180"/>
      <c r="E116" s="180"/>
      <c r="F116" s="180"/>
      <c r="G116" s="180"/>
      <c r="H116" s="180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</row>
    <row r="117" spans="1:29" ht="15.75" customHeight="1">
      <c r="A117" s="172"/>
      <c r="B117" s="172"/>
      <c r="C117" s="180"/>
      <c r="D117" s="180"/>
      <c r="E117" s="180"/>
      <c r="F117" s="180"/>
      <c r="G117" s="180"/>
      <c r="H117" s="180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</row>
    <row r="118" spans="1:29" ht="15.75" customHeight="1">
      <c r="A118" s="172"/>
      <c r="B118" s="172"/>
      <c r="C118" s="180"/>
      <c r="D118" s="180"/>
      <c r="E118" s="180"/>
      <c r="F118" s="180"/>
      <c r="G118" s="180"/>
      <c r="H118" s="180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</row>
    <row r="119" spans="1:29" ht="15.75" customHeight="1">
      <c r="A119" s="172"/>
      <c r="B119" s="172"/>
      <c r="C119" s="180"/>
      <c r="D119" s="180"/>
      <c r="E119" s="180"/>
      <c r="F119" s="180"/>
      <c r="G119" s="180"/>
      <c r="H119" s="180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</row>
    <row r="120" spans="1:29" ht="15.75" customHeight="1">
      <c r="A120" s="172"/>
      <c r="B120" s="172"/>
      <c r="C120" s="180"/>
      <c r="D120" s="180"/>
      <c r="E120" s="180"/>
      <c r="F120" s="180"/>
      <c r="G120" s="180"/>
      <c r="H120" s="180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</row>
    <row r="121" spans="1:29" ht="15.75" customHeight="1">
      <c r="A121" s="172"/>
      <c r="B121" s="172"/>
      <c r="C121" s="180"/>
      <c r="D121" s="180"/>
      <c r="E121" s="180"/>
      <c r="F121" s="180"/>
      <c r="G121" s="180"/>
      <c r="H121" s="180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</row>
    <row r="122" spans="1:29" ht="15.75" customHeight="1">
      <c r="A122" s="172"/>
      <c r="B122" s="172"/>
      <c r="C122" s="180"/>
      <c r="D122" s="180"/>
      <c r="E122" s="180"/>
      <c r="F122" s="180"/>
      <c r="G122" s="180"/>
      <c r="H122" s="180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</row>
    <row r="123" spans="1:29" ht="15.75" customHeight="1">
      <c r="A123" s="172"/>
      <c r="B123" s="172"/>
      <c r="C123" s="180"/>
      <c r="D123" s="180"/>
      <c r="E123" s="180"/>
      <c r="F123" s="180"/>
      <c r="G123" s="180"/>
      <c r="H123" s="180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</row>
    <row r="124" spans="1:29" ht="15.75" customHeight="1">
      <c r="A124" s="172"/>
      <c r="B124" s="172"/>
      <c r="C124" s="180"/>
      <c r="D124" s="180"/>
      <c r="E124" s="180"/>
      <c r="F124" s="180"/>
      <c r="G124" s="180"/>
      <c r="H124" s="180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</row>
    <row r="125" spans="1:29" ht="15.75" customHeight="1">
      <c r="A125" s="172"/>
      <c r="B125" s="172"/>
      <c r="C125" s="180"/>
      <c r="D125" s="180"/>
      <c r="E125" s="180"/>
      <c r="F125" s="180"/>
      <c r="G125" s="180"/>
      <c r="H125" s="180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</row>
    <row r="126" spans="1:29" ht="15.75" customHeight="1">
      <c r="A126" s="172"/>
      <c r="B126" s="172"/>
      <c r="C126" s="180"/>
      <c r="D126" s="180"/>
      <c r="E126" s="180"/>
      <c r="F126" s="180"/>
      <c r="G126" s="180"/>
      <c r="H126" s="180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</row>
    <row r="127" spans="1:29" ht="15.75" customHeight="1">
      <c r="A127" s="172"/>
      <c r="B127" s="172"/>
      <c r="C127" s="180"/>
      <c r="D127" s="180"/>
      <c r="E127" s="180"/>
      <c r="F127" s="180"/>
      <c r="G127" s="180"/>
      <c r="H127" s="180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</row>
    <row r="128" spans="1:29" ht="15.75" customHeight="1">
      <c r="A128" s="172"/>
      <c r="B128" s="172"/>
      <c r="C128" s="180"/>
      <c r="D128" s="180"/>
      <c r="E128" s="180"/>
      <c r="F128" s="180"/>
      <c r="G128" s="180"/>
      <c r="H128" s="180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</row>
    <row r="129" spans="1:29" ht="15.75" customHeight="1">
      <c r="A129" s="172"/>
      <c r="B129" s="172"/>
      <c r="C129" s="180"/>
      <c r="D129" s="180"/>
      <c r="E129" s="180"/>
      <c r="F129" s="180"/>
      <c r="G129" s="180"/>
      <c r="H129" s="180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</row>
    <row r="130" spans="1:29" ht="15.75" customHeight="1">
      <c r="A130" s="172"/>
      <c r="B130" s="172"/>
      <c r="C130" s="180"/>
      <c r="D130" s="180"/>
      <c r="E130" s="180"/>
      <c r="F130" s="180"/>
      <c r="G130" s="180"/>
      <c r="H130" s="180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</row>
    <row r="131" spans="1:29" ht="15.75" customHeight="1">
      <c r="A131" s="172"/>
      <c r="B131" s="172"/>
      <c r="C131" s="180"/>
      <c r="D131" s="180"/>
      <c r="E131" s="180"/>
      <c r="F131" s="180"/>
      <c r="G131" s="180"/>
      <c r="H131" s="180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</row>
    <row r="132" spans="1:29" ht="15.75" customHeight="1">
      <c r="A132" s="172"/>
      <c r="B132" s="172"/>
      <c r="C132" s="180"/>
      <c r="D132" s="180"/>
      <c r="E132" s="180"/>
      <c r="F132" s="180"/>
      <c r="G132" s="180"/>
      <c r="H132" s="180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</row>
    <row r="133" spans="1:29" ht="15.75" customHeight="1">
      <c r="A133" s="172"/>
      <c r="B133" s="172"/>
      <c r="C133" s="180"/>
      <c r="D133" s="180"/>
      <c r="E133" s="180"/>
      <c r="F133" s="180"/>
      <c r="G133" s="180"/>
      <c r="H133" s="180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</row>
    <row r="134" spans="1:29" ht="15.75" customHeight="1">
      <c r="A134" s="172"/>
      <c r="B134" s="172"/>
      <c r="C134" s="180"/>
      <c r="D134" s="180"/>
      <c r="E134" s="180"/>
      <c r="F134" s="180"/>
      <c r="G134" s="180"/>
      <c r="H134" s="180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</row>
    <row r="135" spans="1:29" ht="15.75" customHeight="1">
      <c r="A135" s="172"/>
      <c r="B135" s="172"/>
      <c r="C135" s="180"/>
      <c r="D135" s="180"/>
      <c r="E135" s="180"/>
      <c r="F135" s="180"/>
      <c r="G135" s="180"/>
      <c r="H135" s="180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</row>
    <row r="136" spans="1:29" ht="15.75" customHeight="1">
      <c r="A136" s="172"/>
      <c r="B136" s="172"/>
      <c r="C136" s="180"/>
      <c r="D136" s="180"/>
      <c r="E136" s="180"/>
      <c r="F136" s="180"/>
      <c r="G136" s="180"/>
      <c r="H136" s="180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</row>
    <row r="137" spans="1:29" ht="15.75" customHeight="1">
      <c r="A137" s="172"/>
      <c r="B137" s="172"/>
      <c r="C137" s="180"/>
      <c r="D137" s="180"/>
      <c r="E137" s="180"/>
      <c r="F137" s="180"/>
      <c r="G137" s="180"/>
      <c r="H137" s="180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</row>
    <row r="138" spans="1:29" ht="15.75" customHeight="1">
      <c r="A138" s="172"/>
      <c r="B138" s="172"/>
      <c r="C138" s="180"/>
      <c r="D138" s="180"/>
      <c r="E138" s="180"/>
      <c r="F138" s="180"/>
      <c r="G138" s="180"/>
      <c r="H138" s="180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</row>
    <row r="139" spans="1:29" ht="15.75" customHeight="1">
      <c r="A139" s="172"/>
      <c r="B139" s="172"/>
      <c r="C139" s="180"/>
      <c r="D139" s="180"/>
      <c r="E139" s="180"/>
      <c r="F139" s="180"/>
      <c r="G139" s="180"/>
      <c r="H139" s="180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</row>
    <row r="140" spans="1:29" ht="15.75" customHeight="1">
      <c r="A140" s="172"/>
      <c r="B140" s="172"/>
      <c r="C140" s="180"/>
      <c r="D140" s="180"/>
      <c r="E140" s="180"/>
      <c r="F140" s="180"/>
      <c r="G140" s="180"/>
      <c r="H140" s="180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</row>
    <row r="141" spans="1:29" ht="15.75" customHeight="1">
      <c r="A141" s="172"/>
      <c r="B141" s="172"/>
      <c r="C141" s="180"/>
      <c r="D141" s="180"/>
      <c r="E141" s="180"/>
      <c r="F141" s="180"/>
      <c r="G141" s="180"/>
      <c r="H141" s="180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</row>
    <row r="142" spans="1:29" ht="15.75" customHeight="1">
      <c r="A142" s="172"/>
      <c r="B142" s="172"/>
      <c r="C142" s="180"/>
      <c r="D142" s="180"/>
      <c r="E142" s="180"/>
      <c r="F142" s="180"/>
      <c r="G142" s="180"/>
      <c r="H142" s="180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</row>
    <row r="143" spans="1:29" ht="15.75" customHeight="1">
      <c r="A143" s="172"/>
      <c r="B143" s="172"/>
      <c r="C143" s="180"/>
      <c r="D143" s="180"/>
      <c r="E143" s="180"/>
      <c r="F143" s="180"/>
      <c r="G143" s="180"/>
      <c r="H143" s="180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</row>
    <row r="144" spans="1:29" ht="15.75" customHeight="1">
      <c r="A144" s="172"/>
      <c r="B144" s="172"/>
      <c r="C144" s="180"/>
      <c r="D144" s="180"/>
      <c r="E144" s="180"/>
      <c r="F144" s="180"/>
      <c r="G144" s="180"/>
      <c r="H144" s="180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</row>
    <row r="145" spans="1:29" ht="15.75" customHeight="1">
      <c r="A145" s="172"/>
      <c r="B145" s="172"/>
      <c r="C145" s="180"/>
      <c r="D145" s="180"/>
      <c r="E145" s="180"/>
      <c r="F145" s="180"/>
      <c r="G145" s="180"/>
      <c r="H145" s="180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</row>
    <row r="146" spans="1:29" ht="15.75" customHeight="1">
      <c r="A146" s="172"/>
      <c r="B146" s="172"/>
      <c r="C146" s="180"/>
      <c r="D146" s="180"/>
      <c r="E146" s="180"/>
      <c r="F146" s="180"/>
      <c r="G146" s="180"/>
      <c r="H146" s="180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</row>
    <row r="147" spans="1:29" ht="15.75" customHeight="1">
      <c r="A147" s="172"/>
      <c r="B147" s="172"/>
      <c r="C147" s="180"/>
      <c r="D147" s="180"/>
      <c r="E147" s="180"/>
      <c r="F147" s="180"/>
      <c r="G147" s="180"/>
      <c r="H147" s="180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</row>
    <row r="148" spans="1:29" ht="15.75" customHeight="1">
      <c r="A148" s="172"/>
      <c r="B148" s="172"/>
      <c r="C148" s="180"/>
      <c r="D148" s="180"/>
      <c r="E148" s="180"/>
      <c r="F148" s="180"/>
      <c r="G148" s="180"/>
      <c r="H148" s="180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</row>
    <row r="149" spans="1:29" ht="15.75" customHeight="1">
      <c r="A149" s="172"/>
      <c r="B149" s="172"/>
      <c r="C149" s="180"/>
      <c r="D149" s="180"/>
      <c r="E149" s="180"/>
      <c r="F149" s="180"/>
      <c r="G149" s="180"/>
      <c r="H149" s="180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</row>
    <row r="150" spans="1:29" ht="15.75" customHeight="1">
      <c r="A150" s="172"/>
      <c r="B150" s="172"/>
      <c r="C150" s="180"/>
      <c r="D150" s="180"/>
      <c r="E150" s="180"/>
      <c r="F150" s="180"/>
      <c r="G150" s="180"/>
      <c r="H150" s="180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</row>
    <row r="151" spans="1:29" ht="15.75" customHeight="1">
      <c r="A151" s="172"/>
      <c r="B151" s="172"/>
      <c r="C151" s="180"/>
      <c r="D151" s="180"/>
      <c r="E151" s="180"/>
      <c r="F151" s="180"/>
      <c r="G151" s="180"/>
      <c r="H151" s="180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</row>
    <row r="152" spans="1:29" ht="15.75" customHeight="1">
      <c r="A152" s="172"/>
      <c r="B152" s="172"/>
      <c r="C152" s="180"/>
      <c r="D152" s="180"/>
      <c r="E152" s="180"/>
      <c r="F152" s="180"/>
      <c r="G152" s="180"/>
      <c r="H152" s="180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</row>
    <row r="153" spans="1:29" ht="15.75" customHeight="1">
      <c r="A153" s="172"/>
      <c r="B153" s="172"/>
      <c r="C153" s="180"/>
      <c r="D153" s="180"/>
      <c r="E153" s="180"/>
      <c r="F153" s="180"/>
      <c r="G153" s="180"/>
      <c r="H153" s="180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</row>
    <row r="154" spans="1:29" ht="15.75" customHeight="1">
      <c r="A154" s="172"/>
      <c r="B154" s="172"/>
      <c r="C154" s="180"/>
      <c r="D154" s="180"/>
      <c r="E154" s="180"/>
      <c r="F154" s="180"/>
      <c r="G154" s="180"/>
      <c r="H154" s="180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</row>
    <row r="155" spans="1:29" ht="15.75" customHeight="1">
      <c r="A155" s="172"/>
      <c r="B155" s="172"/>
      <c r="C155" s="180"/>
      <c r="D155" s="180"/>
      <c r="E155" s="180"/>
      <c r="F155" s="180"/>
      <c r="G155" s="180"/>
      <c r="H155" s="180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</row>
    <row r="156" spans="1:29" ht="15.75" customHeight="1">
      <c r="A156" s="172"/>
      <c r="B156" s="172"/>
      <c r="C156" s="180"/>
      <c r="D156" s="180"/>
      <c r="E156" s="180"/>
      <c r="F156" s="180"/>
      <c r="G156" s="180"/>
      <c r="H156" s="180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</row>
    <row r="157" spans="1:29" ht="15.75" customHeight="1">
      <c r="A157" s="172"/>
      <c r="B157" s="172"/>
      <c r="C157" s="180"/>
      <c r="D157" s="180"/>
      <c r="E157" s="180"/>
      <c r="F157" s="180"/>
      <c r="G157" s="180"/>
      <c r="H157" s="180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</row>
    <row r="158" spans="1:29" ht="15.75" customHeight="1">
      <c r="A158" s="172"/>
      <c r="B158" s="172"/>
      <c r="C158" s="180"/>
      <c r="D158" s="180"/>
      <c r="E158" s="180"/>
      <c r="F158" s="180"/>
      <c r="G158" s="180"/>
      <c r="H158" s="180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</row>
    <row r="159" spans="1:29" ht="15.75" customHeight="1">
      <c r="A159" s="172"/>
      <c r="B159" s="172"/>
      <c r="C159" s="180"/>
      <c r="D159" s="180"/>
      <c r="E159" s="180"/>
      <c r="F159" s="180"/>
      <c r="G159" s="180"/>
      <c r="H159" s="180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</row>
    <row r="160" spans="1:29" ht="15.75" customHeight="1">
      <c r="A160" s="172"/>
      <c r="B160" s="172"/>
      <c r="C160" s="180"/>
      <c r="D160" s="180"/>
      <c r="E160" s="180"/>
      <c r="F160" s="180"/>
      <c r="G160" s="180"/>
      <c r="H160" s="180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</row>
    <row r="161" spans="1:29" ht="15.75" customHeight="1">
      <c r="A161" s="172"/>
      <c r="B161" s="172"/>
      <c r="C161" s="180"/>
      <c r="D161" s="180"/>
      <c r="E161" s="180"/>
      <c r="F161" s="180"/>
      <c r="G161" s="180"/>
      <c r="H161" s="180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</row>
    <row r="162" spans="1:29" ht="15.75" customHeight="1">
      <c r="A162" s="172"/>
      <c r="B162" s="172"/>
      <c r="C162" s="180"/>
      <c r="D162" s="180"/>
      <c r="E162" s="180"/>
      <c r="F162" s="180"/>
      <c r="G162" s="180"/>
      <c r="H162" s="180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</row>
    <row r="163" spans="1:29" ht="15.75" customHeight="1">
      <c r="A163" s="172"/>
      <c r="B163" s="172"/>
      <c r="C163" s="180"/>
      <c r="D163" s="180"/>
      <c r="E163" s="180"/>
      <c r="F163" s="180"/>
      <c r="G163" s="180"/>
      <c r="H163" s="180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</row>
    <row r="164" spans="1:29" ht="15.75" customHeight="1">
      <c r="A164" s="172"/>
      <c r="B164" s="172"/>
      <c r="C164" s="180"/>
      <c r="D164" s="180"/>
      <c r="E164" s="180"/>
      <c r="F164" s="180"/>
      <c r="G164" s="180"/>
      <c r="H164" s="180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</row>
    <row r="165" spans="1:29" ht="15.75" customHeight="1">
      <c r="A165" s="172"/>
      <c r="B165" s="172"/>
      <c r="C165" s="180"/>
      <c r="D165" s="180"/>
      <c r="E165" s="180"/>
      <c r="F165" s="180"/>
      <c r="G165" s="180"/>
      <c r="H165" s="180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</row>
    <row r="166" spans="1:29" ht="15.75" customHeight="1">
      <c r="A166" s="172"/>
      <c r="B166" s="172"/>
      <c r="C166" s="180"/>
      <c r="D166" s="180"/>
      <c r="E166" s="180"/>
      <c r="F166" s="180"/>
      <c r="G166" s="180"/>
      <c r="H166" s="180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</row>
    <row r="167" spans="1:29" ht="15.75" customHeight="1">
      <c r="A167" s="172"/>
      <c r="B167" s="172"/>
      <c r="C167" s="180"/>
      <c r="D167" s="180"/>
      <c r="E167" s="180"/>
      <c r="F167" s="180"/>
      <c r="G167" s="180"/>
      <c r="H167" s="180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</row>
    <row r="168" spans="1:29" ht="15.75" customHeight="1">
      <c r="A168" s="172"/>
      <c r="B168" s="172"/>
      <c r="C168" s="180"/>
      <c r="D168" s="180"/>
      <c r="E168" s="180"/>
      <c r="F168" s="180"/>
      <c r="G168" s="180"/>
      <c r="H168" s="180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</row>
    <row r="169" spans="1:29" ht="15.75" customHeight="1">
      <c r="A169" s="172"/>
      <c r="B169" s="172"/>
      <c r="C169" s="180"/>
      <c r="D169" s="180"/>
      <c r="E169" s="180"/>
      <c r="F169" s="180"/>
      <c r="G169" s="180"/>
      <c r="H169" s="180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</row>
    <row r="170" spans="1:29" ht="15.75" customHeight="1">
      <c r="A170" s="172"/>
      <c r="B170" s="172"/>
      <c r="C170" s="180"/>
      <c r="D170" s="180"/>
      <c r="E170" s="180"/>
      <c r="F170" s="180"/>
      <c r="G170" s="180"/>
      <c r="H170" s="180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</row>
    <row r="171" spans="1:29" ht="15.75" customHeight="1">
      <c r="A171" s="172"/>
      <c r="B171" s="172"/>
      <c r="C171" s="180"/>
      <c r="D171" s="180"/>
      <c r="E171" s="180"/>
      <c r="F171" s="180"/>
      <c r="G171" s="180"/>
      <c r="H171" s="180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</row>
    <row r="172" spans="1:29" ht="15.75" customHeight="1">
      <c r="A172" s="172"/>
      <c r="B172" s="172"/>
      <c r="C172" s="180"/>
      <c r="D172" s="180"/>
      <c r="E172" s="180"/>
      <c r="F172" s="180"/>
      <c r="G172" s="180"/>
      <c r="H172" s="180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</row>
    <row r="173" spans="1:29" ht="15.75" customHeight="1">
      <c r="A173" s="172"/>
      <c r="B173" s="172"/>
      <c r="C173" s="180"/>
      <c r="D173" s="180"/>
      <c r="E173" s="180"/>
      <c r="F173" s="180"/>
      <c r="G173" s="180"/>
      <c r="H173" s="180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</row>
    <row r="174" spans="1:29" ht="15.75" customHeight="1">
      <c r="A174" s="172"/>
      <c r="B174" s="172"/>
      <c r="C174" s="180"/>
      <c r="D174" s="180"/>
      <c r="E174" s="180"/>
      <c r="F174" s="180"/>
      <c r="G174" s="180"/>
      <c r="H174" s="180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</row>
    <row r="175" spans="1:29" ht="15.75" customHeight="1">
      <c r="A175" s="172"/>
      <c r="B175" s="172"/>
      <c r="C175" s="180"/>
      <c r="D175" s="180"/>
      <c r="E175" s="180"/>
      <c r="F175" s="180"/>
      <c r="G175" s="180"/>
      <c r="H175" s="180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</row>
    <row r="176" spans="1:29" ht="15.75" customHeight="1">
      <c r="A176" s="172"/>
      <c r="B176" s="172"/>
      <c r="C176" s="180"/>
      <c r="D176" s="180"/>
      <c r="E176" s="180"/>
      <c r="F176" s="180"/>
      <c r="G176" s="180"/>
      <c r="H176" s="180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</row>
    <row r="177" spans="1:29" ht="15.75" customHeight="1">
      <c r="A177" s="172"/>
      <c r="B177" s="172"/>
      <c r="C177" s="180"/>
      <c r="D177" s="180"/>
      <c r="E177" s="180"/>
      <c r="F177" s="180"/>
      <c r="G177" s="180"/>
      <c r="H177" s="180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</row>
    <row r="178" spans="1:29" ht="15.75" customHeight="1">
      <c r="A178" s="172"/>
      <c r="B178" s="172"/>
      <c r="C178" s="180"/>
      <c r="D178" s="180"/>
      <c r="E178" s="180"/>
      <c r="F178" s="180"/>
      <c r="G178" s="180"/>
      <c r="H178" s="180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</row>
    <row r="179" spans="1:29" ht="15.75" customHeight="1">
      <c r="A179" s="172"/>
      <c r="B179" s="172"/>
      <c r="C179" s="180"/>
      <c r="D179" s="180"/>
      <c r="E179" s="180"/>
      <c r="F179" s="180"/>
      <c r="G179" s="180"/>
      <c r="H179" s="180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</row>
    <row r="180" spans="1:29" ht="15.75" customHeight="1">
      <c r="A180" s="172"/>
      <c r="B180" s="172"/>
      <c r="C180" s="180"/>
      <c r="D180" s="180"/>
      <c r="E180" s="180"/>
      <c r="F180" s="180"/>
      <c r="G180" s="180"/>
      <c r="H180" s="180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</row>
    <row r="181" spans="1:29" ht="15.75" customHeight="1">
      <c r="A181" s="172"/>
      <c r="B181" s="172"/>
      <c r="C181" s="180"/>
      <c r="D181" s="180"/>
      <c r="E181" s="180"/>
      <c r="F181" s="180"/>
      <c r="G181" s="180"/>
      <c r="H181" s="180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</row>
    <row r="182" spans="1:29" ht="15.75" customHeight="1">
      <c r="A182" s="172"/>
      <c r="B182" s="172"/>
      <c r="C182" s="180"/>
      <c r="D182" s="180"/>
      <c r="E182" s="180"/>
      <c r="F182" s="180"/>
      <c r="G182" s="180"/>
      <c r="H182" s="180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</row>
    <row r="183" spans="1:29" ht="15.75" customHeight="1">
      <c r="A183" s="172"/>
      <c r="B183" s="172"/>
      <c r="C183" s="180"/>
      <c r="D183" s="180"/>
      <c r="E183" s="180"/>
      <c r="F183" s="180"/>
      <c r="G183" s="180"/>
      <c r="H183" s="180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</row>
    <row r="184" spans="1:29" ht="15.75" customHeight="1">
      <c r="A184" s="172"/>
      <c r="B184" s="172"/>
      <c r="C184" s="180"/>
      <c r="D184" s="180"/>
      <c r="E184" s="180"/>
      <c r="F184" s="180"/>
      <c r="G184" s="180"/>
      <c r="H184" s="180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</row>
    <row r="185" spans="1:29" ht="15.75" customHeight="1">
      <c r="A185" s="172"/>
      <c r="B185" s="172"/>
      <c r="C185" s="180"/>
      <c r="D185" s="180"/>
      <c r="E185" s="180"/>
      <c r="F185" s="180"/>
      <c r="G185" s="180"/>
      <c r="H185" s="180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</row>
    <row r="186" spans="1:29" ht="15.75" customHeight="1">
      <c r="A186" s="172"/>
      <c r="B186" s="172"/>
      <c r="C186" s="180"/>
      <c r="D186" s="180"/>
      <c r="E186" s="180"/>
      <c r="F186" s="180"/>
      <c r="G186" s="180"/>
      <c r="H186" s="180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</row>
    <row r="187" spans="1:29" ht="15.75" customHeight="1">
      <c r="A187" s="172"/>
      <c r="B187" s="172"/>
      <c r="C187" s="180"/>
      <c r="D187" s="180"/>
      <c r="E187" s="180"/>
      <c r="F187" s="180"/>
      <c r="G187" s="180"/>
      <c r="H187" s="180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</row>
    <row r="188" spans="1:29" ht="15.75" customHeight="1">
      <c r="A188" s="172"/>
      <c r="B188" s="172"/>
      <c r="C188" s="180"/>
      <c r="D188" s="180"/>
      <c r="E188" s="180"/>
      <c r="F188" s="180"/>
      <c r="G188" s="180"/>
      <c r="H188" s="180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</row>
    <row r="189" spans="1:29" ht="15.75" customHeight="1">
      <c r="A189" s="172"/>
      <c r="B189" s="172"/>
      <c r="C189" s="180"/>
      <c r="D189" s="180"/>
      <c r="E189" s="180"/>
      <c r="F189" s="180"/>
      <c r="G189" s="180"/>
      <c r="H189" s="180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</row>
    <row r="190" spans="1:29" ht="15.75" customHeight="1">
      <c r="A190" s="172"/>
      <c r="B190" s="172"/>
      <c r="C190" s="180"/>
      <c r="D190" s="180"/>
      <c r="E190" s="180"/>
      <c r="F190" s="180"/>
      <c r="G190" s="180"/>
      <c r="H190" s="180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</row>
    <row r="191" spans="1:29" ht="15.75" customHeight="1">
      <c r="A191" s="172"/>
      <c r="B191" s="172"/>
      <c r="C191" s="180"/>
      <c r="D191" s="180"/>
      <c r="E191" s="180"/>
      <c r="F191" s="180"/>
      <c r="G191" s="180"/>
      <c r="H191" s="180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</row>
    <row r="192" spans="1:29" ht="15.75" customHeight="1">
      <c r="A192" s="172"/>
      <c r="B192" s="172"/>
      <c r="C192" s="180"/>
      <c r="D192" s="180"/>
      <c r="E192" s="180"/>
      <c r="F192" s="180"/>
      <c r="G192" s="180"/>
      <c r="H192" s="180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</row>
    <row r="193" spans="1:29" ht="15.75" customHeight="1">
      <c r="A193" s="172"/>
      <c r="B193" s="172"/>
      <c r="C193" s="180"/>
      <c r="D193" s="180"/>
      <c r="E193" s="180"/>
      <c r="F193" s="180"/>
      <c r="G193" s="180"/>
      <c r="H193" s="180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</row>
    <row r="194" spans="1:29" ht="15.75" customHeight="1">
      <c r="A194" s="172"/>
      <c r="B194" s="172"/>
      <c r="C194" s="180"/>
      <c r="D194" s="180"/>
      <c r="E194" s="180"/>
      <c r="F194" s="180"/>
      <c r="G194" s="180"/>
      <c r="H194" s="180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</row>
    <row r="195" spans="1:29" ht="15.75" customHeight="1">
      <c r="A195" s="172"/>
      <c r="B195" s="172"/>
      <c r="C195" s="180"/>
      <c r="D195" s="180"/>
      <c r="E195" s="180"/>
      <c r="F195" s="180"/>
      <c r="G195" s="180"/>
      <c r="H195" s="180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</row>
    <row r="196" spans="1:29" ht="15.75" customHeight="1">
      <c r="A196" s="172"/>
      <c r="B196" s="172"/>
      <c r="C196" s="180"/>
      <c r="D196" s="180"/>
      <c r="E196" s="180"/>
      <c r="F196" s="180"/>
      <c r="G196" s="180"/>
      <c r="H196" s="180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</row>
    <row r="197" spans="1:29" ht="15.75" customHeight="1">
      <c r="A197" s="172"/>
      <c r="B197" s="172"/>
      <c r="C197" s="180"/>
      <c r="D197" s="180"/>
      <c r="E197" s="180"/>
      <c r="F197" s="180"/>
      <c r="G197" s="180"/>
      <c r="H197" s="180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</row>
    <row r="198" spans="1:29" ht="15.75" customHeight="1">
      <c r="A198" s="172"/>
      <c r="B198" s="172"/>
      <c r="C198" s="180"/>
      <c r="D198" s="180"/>
      <c r="E198" s="180"/>
      <c r="F198" s="180"/>
      <c r="G198" s="180"/>
      <c r="H198" s="180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</row>
    <row r="199" spans="1:29" ht="15.75" customHeight="1">
      <c r="A199" s="172"/>
      <c r="B199" s="172"/>
      <c r="C199" s="180"/>
      <c r="D199" s="180"/>
      <c r="E199" s="180"/>
      <c r="F199" s="180"/>
      <c r="G199" s="180"/>
      <c r="H199" s="180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</row>
    <row r="200" spans="1:29" ht="15.75" customHeight="1">
      <c r="A200" s="172"/>
      <c r="B200" s="172"/>
      <c r="C200" s="180"/>
      <c r="D200" s="180"/>
      <c r="E200" s="180"/>
      <c r="F200" s="180"/>
      <c r="G200" s="180"/>
      <c r="H200" s="180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</row>
    <row r="201" spans="1:29" ht="15.75" customHeight="1">
      <c r="A201" s="172"/>
      <c r="B201" s="172"/>
      <c r="C201" s="180"/>
      <c r="D201" s="180"/>
      <c r="E201" s="180"/>
      <c r="F201" s="180"/>
      <c r="G201" s="180"/>
      <c r="H201" s="180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</row>
    <row r="202" spans="1:29" ht="15.75" customHeight="1">
      <c r="A202" s="172"/>
      <c r="B202" s="172"/>
      <c r="C202" s="180"/>
      <c r="D202" s="180"/>
      <c r="E202" s="180"/>
      <c r="F202" s="180"/>
      <c r="G202" s="180"/>
      <c r="H202" s="180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</row>
    <row r="203" spans="1:29" ht="15.75" customHeight="1">
      <c r="A203" s="172"/>
      <c r="B203" s="172"/>
      <c r="C203" s="180"/>
      <c r="D203" s="180"/>
      <c r="E203" s="180"/>
      <c r="F203" s="180"/>
      <c r="G203" s="180"/>
      <c r="H203" s="180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</row>
    <row r="204" spans="1:29" ht="15.75" customHeight="1">
      <c r="A204" s="172"/>
      <c r="B204" s="172"/>
      <c r="C204" s="180"/>
      <c r="D204" s="180"/>
      <c r="E204" s="180"/>
      <c r="F204" s="180"/>
      <c r="G204" s="180"/>
      <c r="H204" s="180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</row>
    <row r="205" spans="1:29" ht="15.75" customHeight="1">
      <c r="A205" s="172"/>
      <c r="B205" s="172"/>
      <c r="C205" s="180"/>
      <c r="D205" s="180"/>
      <c r="E205" s="180"/>
      <c r="F205" s="180"/>
      <c r="G205" s="180"/>
      <c r="H205" s="180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</row>
    <row r="206" spans="1:29" ht="15.75" customHeight="1">
      <c r="A206" s="172"/>
      <c r="B206" s="172"/>
      <c r="C206" s="180"/>
      <c r="D206" s="180"/>
      <c r="E206" s="180"/>
      <c r="F206" s="180"/>
      <c r="G206" s="180"/>
      <c r="H206" s="180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</row>
    <row r="207" spans="1:29" ht="15.75" customHeight="1">
      <c r="A207" s="172"/>
      <c r="B207" s="172"/>
      <c r="C207" s="180"/>
      <c r="D207" s="180"/>
      <c r="E207" s="180"/>
      <c r="F207" s="180"/>
      <c r="G207" s="180"/>
      <c r="H207" s="180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</row>
    <row r="208" spans="1:29" ht="15.75" customHeight="1">
      <c r="A208" s="172"/>
      <c r="B208" s="172"/>
      <c r="C208" s="180"/>
      <c r="D208" s="180"/>
      <c r="E208" s="180"/>
      <c r="F208" s="180"/>
      <c r="G208" s="180"/>
      <c r="H208" s="180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</row>
    <row r="209" spans="1:29" ht="15.75" customHeight="1">
      <c r="A209" s="172"/>
      <c r="B209" s="172"/>
      <c r="C209" s="180"/>
      <c r="D209" s="180"/>
      <c r="E209" s="180"/>
      <c r="F209" s="180"/>
      <c r="G209" s="180"/>
      <c r="H209" s="180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</row>
    <row r="210" spans="1:29" ht="15.75" customHeight="1">
      <c r="A210" s="172"/>
      <c r="B210" s="172"/>
      <c r="C210" s="180"/>
      <c r="D210" s="180"/>
      <c r="E210" s="180"/>
      <c r="F210" s="180"/>
      <c r="G210" s="180"/>
      <c r="H210" s="180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</row>
    <row r="211" spans="1:29" ht="15.75" customHeight="1">
      <c r="A211" s="172"/>
      <c r="B211" s="172"/>
      <c r="C211" s="180"/>
      <c r="D211" s="180"/>
      <c r="E211" s="180"/>
      <c r="F211" s="180"/>
      <c r="G211" s="180"/>
      <c r="H211" s="180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</row>
    <row r="212" spans="1:29" ht="15.75" customHeight="1">
      <c r="A212" s="172"/>
      <c r="B212" s="172"/>
      <c r="C212" s="180"/>
      <c r="D212" s="180"/>
      <c r="E212" s="180"/>
      <c r="F212" s="180"/>
      <c r="G212" s="180"/>
      <c r="H212" s="180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</row>
    <row r="213" spans="1:29" ht="15.75" customHeight="1">
      <c r="A213" s="172"/>
      <c r="B213" s="172"/>
      <c r="C213" s="180"/>
      <c r="D213" s="180"/>
      <c r="E213" s="180"/>
      <c r="F213" s="180"/>
      <c r="G213" s="180"/>
      <c r="H213" s="180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</row>
    <row r="214" spans="1:29" ht="15.75" customHeight="1">
      <c r="A214" s="172"/>
      <c r="B214" s="172"/>
      <c r="C214" s="180"/>
      <c r="D214" s="180"/>
      <c r="E214" s="180"/>
      <c r="F214" s="180"/>
      <c r="G214" s="180"/>
      <c r="H214" s="180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</row>
    <row r="215" spans="1:29" ht="15.75" customHeight="1">
      <c r="A215" s="172"/>
      <c r="B215" s="172"/>
      <c r="C215" s="180"/>
      <c r="D215" s="180"/>
      <c r="E215" s="180"/>
      <c r="F215" s="180"/>
      <c r="G215" s="180"/>
      <c r="H215" s="180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</row>
    <row r="216" spans="1:29" ht="15.75" customHeight="1">
      <c r="A216" s="172"/>
      <c r="B216" s="172"/>
      <c r="C216" s="180"/>
      <c r="D216" s="180"/>
      <c r="E216" s="180"/>
      <c r="F216" s="180"/>
      <c r="G216" s="180"/>
      <c r="H216" s="180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</row>
    <row r="217" spans="1:29" ht="15.75" customHeight="1">
      <c r="A217" s="172"/>
      <c r="B217" s="172"/>
      <c r="C217" s="180"/>
      <c r="D217" s="180"/>
      <c r="E217" s="180"/>
      <c r="F217" s="180"/>
      <c r="G217" s="180"/>
      <c r="H217" s="180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:H2"/>
    <mergeCell ref="B3:E3"/>
  </mergeCells>
  <hyperlinks>
    <hyperlink ref="F3" r:id="rId1"/>
  </hyperlinks>
  <pageMargins left="0.27916666666666701" right="0.19166666666666701" top="0" bottom="0" header="0.511811023622047" footer="0.511811023622047"/>
  <pageSetup paperSize="77" orientation="portrait" horizontalDpi="300" verticalDpi="30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3"/>
  <sheetViews>
    <sheetView topLeftCell="A7" zoomScale="65" zoomScaleNormal="65" workbookViewId="0">
      <selection activeCell="AA10" sqref="AA10:AE11"/>
    </sheetView>
  </sheetViews>
  <sheetFormatPr baseColWidth="10" defaultColWidth="11.5703125" defaultRowHeight="15.75"/>
  <cols>
    <col min="1" max="1" width="3.7109375" style="181" customWidth="1"/>
    <col min="2" max="2" width="3" style="181" customWidth="1"/>
    <col min="3" max="3" width="14.140625" style="181" customWidth="1"/>
    <col min="4" max="4" width="13" style="181" customWidth="1"/>
    <col min="5" max="5" width="7.5703125" style="181" customWidth="1"/>
    <col min="6" max="23" width="5.140625" style="181" customWidth="1"/>
    <col min="24" max="24" width="5.5703125" style="182" customWidth="1"/>
    <col min="25" max="25" width="3.7109375" style="181" customWidth="1"/>
    <col min="26" max="26" width="17" style="181" customWidth="1"/>
    <col min="27" max="30" width="9.5703125" style="182" customWidth="1"/>
    <col min="31" max="31" width="12.5703125" style="182" customWidth="1"/>
    <col min="32" max="33" width="10.28515625" style="182" customWidth="1"/>
    <col min="34" max="34" width="36.42578125" customWidth="1"/>
    <col min="35" max="40" width="10.28515625" customWidth="1"/>
    <col min="41" max="1024" width="10.28515625" style="182" customWidth="1"/>
  </cols>
  <sheetData>
    <row r="1" spans="1:34" ht="21">
      <c r="E1" s="404" t="s">
        <v>158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</row>
    <row r="2" spans="1:34" ht="19.5">
      <c r="A2" s="405" t="s">
        <v>159</v>
      </c>
      <c r="B2" s="405"/>
      <c r="C2" s="405"/>
      <c r="D2" s="405"/>
      <c r="F2" s="406" t="s">
        <v>160</v>
      </c>
      <c r="G2" s="406"/>
      <c r="H2" s="406"/>
      <c r="I2" s="406"/>
      <c r="J2" s="406"/>
      <c r="K2" s="406"/>
      <c r="L2" s="406"/>
      <c r="M2" s="406"/>
      <c r="U2" s="183"/>
      <c r="Y2" s="407"/>
      <c r="Z2" s="407"/>
    </row>
    <row r="3" spans="1:34" ht="22.5">
      <c r="A3" s="408"/>
      <c r="B3" s="408"/>
      <c r="C3" s="408"/>
      <c r="E3" s="409"/>
      <c r="F3" s="409"/>
      <c r="G3" s="409"/>
      <c r="S3" s="184" t="s">
        <v>161</v>
      </c>
      <c r="V3" s="182"/>
      <c r="W3"/>
      <c r="X3"/>
      <c r="Y3" s="407"/>
      <c r="Z3" s="407"/>
    </row>
    <row r="4" spans="1:34">
      <c r="R4" s="185" t="s">
        <v>162</v>
      </c>
      <c r="S4" s="410"/>
      <c r="T4" s="410"/>
      <c r="U4" s="410"/>
      <c r="V4" s="410"/>
      <c r="W4"/>
      <c r="X4"/>
    </row>
    <row r="6" spans="1:34" ht="26.1" customHeight="1">
      <c r="A6" s="411" t="s">
        <v>163</v>
      </c>
      <c r="B6" s="411"/>
      <c r="C6" s="411"/>
      <c r="D6" s="412"/>
      <c r="E6" s="412"/>
      <c r="F6" s="412"/>
      <c r="G6"/>
      <c r="H6" s="411" t="s">
        <v>164</v>
      </c>
      <c r="I6" s="411"/>
      <c r="J6" s="411"/>
      <c r="K6" s="411"/>
      <c r="L6" s="411"/>
      <c r="M6" s="413"/>
      <c r="N6" s="413"/>
      <c r="O6" s="413"/>
      <c r="P6" s="413"/>
      <c r="Q6" s="413"/>
      <c r="R6" s="414" t="s">
        <v>165</v>
      </c>
      <c r="S6" s="414"/>
      <c r="T6" s="414"/>
      <c r="U6" s="414"/>
      <c r="V6" s="414"/>
      <c r="W6"/>
      <c r="X6"/>
      <c r="Y6" s="415"/>
      <c r="Z6" s="415"/>
    </row>
    <row r="7" spans="1:34" ht="26.1" customHeight="1">
      <c r="A7" s="411" t="s">
        <v>166</v>
      </c>
      <c r="B7" s="411"/>
      <c r="C7" s="411"/>
      <c r="D7" s="412"/>
      <c r="E7" s="412"/>
      <c r="F7" s="412"/>
      <c r="G7"/>
      <c r="H7" s="411" t="s">
        <v>167</v>
      </c>
      <c r="I7" s="411"/>
      <c r="J7" s="411"/>
      <c r="K7" s="411"/>
      <c r="L7" s="411"/>
      <c r="M7" s="413"/>
      <c r="N7" s="413"/>
      <c r="O7" s="413"/>
      <c r="P7" s="413"/>
      <c r="Q7" s="413"/>
      <c r="R7" s="411" t="s">
        <v>168</v>
      </c>
      <c r="S7" s="411"/>
      <c r="T7" s="411"/>
      <c r="U7" s="416"/>
      <c r="V7" s="416"/>
      <c r="W7"/>
      <c r="X7"/>
      <c r="Y7" s="415"/>
      <c r="Z7" s="415"/>
      <c r="AF7"/>
    </row>
    <row r="9" spans="1:34">
      <c r="A9" s="417" t="s">
        <v>169</v>
      </c>
      <c r="B9" s="417"/>
      <c r="C9" s="417"/>
      <c r="D9" s="417"/>
      <c r="E9" s="417"/>
      <c r="F9" s="417"/>
      <c r="G9" s="417"/>
      <c r="H9" s="417"/>
      <c r="Y9" s="417" t="s">
        <v>169</v>
      </c>
      <c r="Z9" s="417"/>
      <c r="AA9" s="417"/>
      <c r="AB9" s="417"/>
      <c r="AC9" s="417"/>
      <c r="AD9" s="417"/>
    </row>
    <row r="10" spans="1:34" ht="24" customHeight="1">
      <c r="A10" s="418">
        <v>1</v>
      </c>
      <c r="B10" s="419" t="s">
        <v>170</v>
      </c>
      <c r="C10" s="420" t="s">
        <v>171</v>
      </c>
      <c r="D10" s="421" t="s">
        <v>172</v>
      </c>
      <c r="E10" s="422" t="s">
        <v>173</v>
      </c>
      <c r="F10" s="423" t="s">
        <v>174</v>
      </c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3"/>
      <c r="R10" s="423"/>
      <c r="S10" s="423"/>
      <c r="T10" s="424" t="s">
        <v>175</v>
      </c>
      <c r="U10" s="425" t="s">
        <v>176</v>
      </c>
      <c r="V10" s="426" t="s">
        <v>177</v>
      </c>
      <c r="W10" s="427" t="s">
        <v>178</v>
      </c>
      <c r="Y10" s="418">
        <v>1</v>
      </c>
      <c r="Z10" s="420" t="s">
        <v>171</v>
      </c>
      <c r="AA10" s="428" t="s">
        <v>179</v>
      </c>
      <c r="AB10" s="428"/>
      <c r="AC10" s="428"/>
      <c r="AD10" s="428"/>
      <c r="AE10" s="428"/>
      <c r="AF10" s="429" t="s">
        <v>180</v>
      </c>
      <c r="AG10" s="429"/>
      <c r="AH10" s="430" t="s">
        <v>181</v>
      </c>
    </row>
    <row r="11" spans="1:34" ht="60" customHeight="1">
      <c r="A11" s="418"/>
      <c r="B11" s="418"/>
      <c r="C11" s="418"/>
      <c r="D11" s="418"/>
      <c r="E11" s="418"/>
      <c r="F11" s="431" t="s">
        <v>182</v>
      </c>
      <c r="G11" s="431"/>
      <c r="H11" s="432" t="s">
        <v>183</v>
      </c>
      <c r="I11" s="432"/>
      <c r="J11" s="432" t="s">
        <v>32</v>
      </c>
      <c r="K11" s="432"/>
      <c r="L11" s="432" t="s">
        <v>184</v>
      </c>
      <c r="M11" s="432"/>
      <c r="N11" s="433" t="s">
        <v>34</v>
      </c>
      <c r="O11" s="433"/>
      <c r="P11" s="433" t="s">
        <v>36</v>
      </c>
      <c r="Q11" s="433"/>
      <c r="R11" s="433" t="s">
        <v>185</v>
      </c>
      <c r="S11" s="433"/>
      <c r="T11" s="424"/>
      <c r="U11" s="424"/>
      <c r="V11" s="424"/>
      <c r="W11" s="424"/>
      <c r="Y11" s="418"/>
      <c r="Z11" s="418"/>
      <c r="AA11" s="428"/>
      <c r="AB11" s="428"/>
      <c r="AC11" s="428"/>
      <c r="AD11" s="428"/>
      <c r="AE11" s="428"/>
      <c r="AF11" s="429"/>
      <c r="AG11" s="429"/>
      <c r="AH11" s="430"/>
    </row>
    <row r="12" spans="1:34" ht="15.75" customHeight="1">
      <c r="A12" s="418"/>
      <c r="B12" s="418"/>
      <c r="C12" s="418"/>
      <c r="D12" s="418"/>
      <c r="E12" s="418"/>
      <c r="F12" s="186"/>
      <c r="G12" s="187"/>
      <c r="H12" s="432"/>
      <c r="I12" s="432"/>
      <c r="J12" s="432"/>
      <c r="K12" s="432"/>
      <c r="L12" s="432"/>
      <c r="M12" s="432"/>
      <c r="N12" s="433"/>
      <c r="O12" s="433"/>
      <c r="P12" s="433"/>
      <c r="Q12" s="433"/>
      <c r="R12" s="433"/>
      <c r="S12" s="433"/>
      <c r="T12" s="424"/>
      <c r="U12" s="424"/>
      <c r="V12" s="424"/>
      <c r="W12" s="424"/>
      <c r="Y12" s="418"/>
      <c r="Z12" s="418"/>
      <c r="AA12" s="434" t="s">
        <v>186</v>
      </c>
      <c r="AB12" s="435" t="s">
        <v>187</v>
      </c>
      <c r="AC12" s="436" t="s">
        <v>188</v>
      </c>
      <c r="AD12" s="434" t="s">
        <v>189</v>
      </c>
      <c r="AE12" s="434" t="s">
        <v>190</v>
      </c>
      <c r="AF12" s="437" t="s">
        <v>191</v>
      </c>
      <c r="AG12" s="437" t="s">
        <v>192</v>
      </c>
      <c r="AH12" s="430"/>
    </row>
    <row r="13" spans="1:34">
      <c r="A13" s="418"/>
      <c r="B13" s="418"/>
      <c r="C13" s="418"/>
      <c r="D13" s="418"/>
      <c r="E13" s="418"/>
      <c r="F13" s="188" t="s">
        <v>193</v>
      </c>
      <c r="G13" s="188" t="s">
        <v>194</v>
      </c>
      <c r="H13" s="189" t="s">
        <v>193</v>
      </c>
      <c r="I13" s="188" t="s">
        <v>194</v>
      </c>
      <c r="J13" s="189" t="s">
        <v>193</v>
      </c>
      <c r="K13" s="188" t="s">
        <v>194</v>
      </c>
      <c r="L13" s="188" t="s">
        <v>193</v>
      </c>
      <c r="M13" s="188" t="s">
        <v>194</v>
      </c>
      <c r="N13" s="188" t="s">
        <v>193</v>
      </c>
      <c r="O13" s="188" t="s">
        <v>194</v>
      </c>
      <c r="P13" s="188" t="s">
        <v>193</v>
      </c>
      <c r="Q13" s="188" t="s">
        <v>194</v>
      </c>
      <c r="R13" s="188" t="s">
        <v>193</v>
      </c>
      <c r="S13" s="188" t="s">
        <v>194</v>
      </c>
      <c r="T13" s="424"/>
      <c r="U13" s="424"/>
      <c r="V13" s="424"/>
      <c r="W13" s="424"/>
      <c r="Y13" s="418"/>
      <c r="Z13" s="418"/>
      <c r="AA13" s="434"/>
      <c r="AB13" s="434"/>
      <c r="AC13" s="434"/>
      <c r="AD13" s="434"/>
      <c r="AE13" s="434"/>
      <c r="AF13" s="437"/>
      <c r="AG13" s="437"/>
      <c r="AH13" s="430"/>
    </row>
    <row r="14" spans="1:34">
      <c r="A14" s="190">
        <v>1</v>
      </c>
      <c r="B14" s="191"/>
      <c r="C14" s="192" t="str">
        <f>Entrée_des_observations!A5</f>
        <v>Elève-1</v>
      </c>
      <c r="D14" s="193"/>
      <c r="E14" s="194"/>
      <c r="F14" s="195" t="str">
        <f t="shared" ref="F14:F58" si="0">IF(G14="x","","X")</f>
        <v>X</v>
      </c>
      <c r="G14" s="195" t="str">
        <f>VLOOKUP(C14,bilan_socle!$R$5:$Y$49,2,FALSE())</f>
        <v/>
      </c>
      <c r="H14" s="195" t="str">
        <f t="shared" ref="H14:H58" si="1">IF(I14="x","","X")</f>
        <v>X</v>
      </c>
      <c r="I14" s="195" t="str">
        <f>VLOOKUP(C14,bilan_socle!$R$5:$Y$49,5,FALSE())</f>
        <v/>
      </c>
      <c r="J14" s="195" t="str">
        <f t="shared" ref="J14:J58" si="2">IF(K14="x","","X")</f>
        <v>X</v>
      </c>
      <c r="K14" s="195" t="str">
        <f>VLOOKUP(C14,bilan_socle!$R$5:$Y$49,4,FALSE())</f>
        <v/>
      </c>
      <c r="L14" s="195" t="str">
        <f t="shared" ref="L14:L58" si="3">IF(M14="x","","X")</f>
        <v>X</v>
      </c>
      <c r="M14" s="195" t="str">
        <f>VLOOKUP(C14,bilan_socle!$R$5:$Y$49,7,FALSE())</f>
        <v/>
      </c>
      <c r="N14" s="195" t="str">
        <f t="shared" ref="N14:N58" si="4">IF(O14="x","","X")</f>
        <v>X</v>
      </c>
      <c r="O14" s="195" t="str">
        <f>VLOOKUP(C14,bilan_socle!$R$5:$Y$49,6,FALSE())</f>
        <v/>
      </c>
      <c r="P14" s="195" t="str">
        <f t="shared" ref="P14:P58" si="5">IF(Q14="x","","X")</f>
        <v>X</v>
      </c>
      <c r="Q14" s="195" t="str">
        <f>VLOOKUP(C14,bilan_socle!$R$5:$Y$49,8,FALSE())</f>
        <v/>
      </c>
      <c r="R14" s="195" t="str">
        <f t="shared" ref="R14:R58" si="6">IF(S14="x","","X")</f>
        <v>X</v>
      </c>
      <c r="S14" s="195" t="str">
        <f>VLOOKUP(C14,bilan_socle!$R$5:$Z$49,9,FALSE())</f>
        <v/>
      </c>
      <c r="T14" s="196"/>
      <c r="U14" s="197"/>
      <c r="V14" s="194"/>
      <c r="W14" s="198"/>
      <c r="Y14" s="190">
        <v>1</v>
      </c>
      <c r="Z14" s="192" t="str">
        <f>Entrée_des_observations!A5</f>
        <v>Elève-1</v>
      </c>
      <c r="AA14" s="196"/>
      <c r="AB14" s="197"/>
      <c r="AC14" s="196"/>
      <c r="AD14" s="197"/>
      <c r="AE14" s="196"/>
      <c r="AF14" s="197"/>
      <c r="AG14" s="197"/>
      <c r="AH14" s="197"/>
    </row>
    <row r="15" spans="1:34">
      <c r="A15" s="199">
        <v>2</v>
      </c>
      <c r="B15" s="200"/>
      <c r="C15" s="201" t="str">
        <f>Entrée_des_observations!A6</f>
        <v>Elève-2</v>
      </c>
      <c r="D15" s="202"/>
      <c r="E15" s="203"/>
      <c r="F15" s="195" t="str">
        <f t="shared" si="0"/>
        <v>X</v>
      </c>
      <c r="G15" s="195" t="str">
        <f>VLOOKUP(C15,bilan_socle!$R$5:$Y$49,2,FALSE())</f>
        <v/>
      </c>
      <c r="H15" s="195" t="str">
        <f t="shared" si="1"/>
        <v>X</v>
      </c>
      <c r="I15" s="195" t="str">
        <f>VLOOKUP(C15,bilan_socle!$R$5:$Y$49,5,FALSE())</f>
        <v/>
      </c>
      <c r="J15" s="195" t="str">
        <f t="shared" si="2"/>
        <v>X</v>
      </c>
      <c r="K15" s="195" t="str">
        <f>VLOOKUP(C15,bilan_socle!$R$5:$Y$49,4,FALSE())</f>
        <v/>
      </c>
      <c r="L15" s="195" t="str">
        <f t="shared" si="3"/>
        <v>X</v>
      </c>
      <c r="M15" s="195" t="str">
        <f>VLOOKUP(C15,bilan_socle!$R$5:$Y$49,7,FALSE())</f>
        <v/>
      </c>
      <c r="N15" s="195" t="str">
        <f t="shared" si="4"/>
        <v>X</v>
      </c>
      <c r="O15" s="195" t="str">
        <f>VLOOKUP(C15,bilan_socle!$R$5:$Y$49,6,FALSE())</f>
        <v/>
      </c>
      <c r="P15" s="195" t="str">
        <f t="shared" si="5"/>
        <v>X</v>
      </c>
      <c r="Q15" s="195" t="str">
        <f>VLOOKUP(C15,bilan_socle!$R$5:$Y$49,8,FALSE())</f>
        <v/>
      </c>
      <c r="R15" s="195" t="str">
        <f t="shared" si="6"/>
        <v>X</v>
      </c>
      <c r="S15" s="195" t="str">
        <f>VLOOKUP(C15,bilan_socle!$R$5:$Z$49,9,FALSE())</f>
        <v/>
      </c>
      <c r="T15" s="204"/>
      <c r="U15" s="205"/>
      <c r="V15" s="203"/>
      <c r="W15" s="206"/>
      <c r="Y15" s="199">
        <v>2</v>
      </c>
      <c r="Z15" s="192" t="str">
        <f>Entrée_des_observations!A6</f>
        <v>Elève-2</v>
      </c>
      <c r="AA15" s="204"/>
      <c r="AB15" s="205"/>
      <c r="AC15" s="204"/>
      <c r="AD15" s="205"/>
      <c r="AE15" s="204"/>
      <c r="AF15" s="205"/>
      <c r="AG15" s="205"/>
      <c r="AH15" s="205"/>
    </row>
    <row r="16" spans="1:34">
      <c r="A16" s="190">
        <v>3</v>
      </c>
      <c r="B16" s="191"/>
      <c r="C16" s="192" t="str">
        <f>C14</f>
        <v>Elève-1</v>
      </c>
      <c r="D16" s="193"/>
      <c r="E16" s="194"/>
      <c r="F16" s="195" t="str">
        <f t="shared" si="0"/>
        <v>X</v>
      </c>
      <c r="G16" s="195" t="str">
        <f>VLOOKUP(C16,bilan_socle!$R$5:$Y$49,2,FALSE())</f>
        <v/>
      </c>
      <c r="H16" s="195" t="str">
        <f t="shared" si="1"/>
        <v>X</v>
      </c>
      <c r="I16" s="195" t="str">
        <f>VLOOKUP(C16,bilan_socle!$R$5:$Y$49,5,FALSE())</f>
        <v/>
      </c>
      <c r="J16" s="195" t="str">
        <f t="shared" si="2"/>
        <v>X</v>
      </c>
      <c r="K16" s="195" t="str">
        <f>VLOOKUP(C16,bilan_socle!$R$5:$Y$49,4,FALSE())</f>
        <v/>
      </c>
      <c r="L16" s="195" t="str">
        <f t="shared" si="3"/>
        <v>X</v>
      </c>
      <c r="M16" s="195" t="str">
        <f>VLOOKUP(C16,bilan_socle!$R$5:$Y$49,7,FALSE())</f>
        <v/>
      </c>
      <c r="N16" s="195" t="str">
        <f t="shared" si="4"/>
        <v>X</v>
      </c>
      <c r="O16" s="195" t="str">
        <f>VLOOKUP(C16,bilan_socle!$R$5:$Y$49,6,FALSE())</f>
        <v/>
      </c>
      <c r="P16" s="195" t="str">
        <f t="shared" si="5"/>
        <v>X</v>
      </c>
      <c r="Q16" s="195" t="str">
        <f>VLOOKUP(C16,bilan_socle!$R$5:$Y$49,8,FALSE())</f>
        <v/>
      </c>
      <c r="R16" s="195" t="str">
        <f t="shared" si="6"/>
        <v>X</v>
      </c>
      <c r="S16" s="195" t="str">
        <f>VLOOKUP(C16,bilan_socle!$R$5:$Z$49,9,FALSE())</f>
        <v/>
      </c>
      <c r="T16" s="196"/>
      <c r="U16" s="197"/>
      <c r="V16" s="194"/>
      <c r="W16" s="198"/>
      <c r="Y16" s="190">
        <v>3</v>
      </c>
      <c r="Z16" s="192" t="str">
        <f>Entrée_des_observations!A7</f>
        <v>Elève-3</v>
      </c>
      <c r="AA16" s="196"/>
      <c r="AB16" s="197"/>
      <c r="AC16" s="196"/>
      <c r="AD16" s="197"/>
      <c r="AE16" s="196"/>
      <c r="AF16" s="197"/>
      <c r="AG16" s="197"/>
      <c r="AH16" s="197"/>
    </row>
    <row r="17" spans="1:34">
      <c r="A17" s="199">
        <v>4</v>
      </c>
      <c r="B17" s="200"/>
      <c r="C17" s="201" t="str">
        <f>Entrée_des_observations!A8</f>
        <v>Elève-4</v>
      </c>
      <c r="D17" s="202"/>
      <c r="E17" s="203"/>
      <c r="F17" s="195" t="str">
        <f t="shared" si="0"/>
        <v>X</v>
      </c>
      <c r="G17" s="195" t="str">
        <f>VLOOKUP(C17,bilan_socle!$R$5:$Y$49,2,FALSE())</f>
        <v/>
      </c>
      <c r="H17" s="195" t="str">
        <f t="shared" si="1"/>
        <v>X</v>
      </c>
      <c r="I17" s="195" t="str">
        <f>VLOOKUP(C17,bilan_socle!$R$5:$Y$49,5,FALSE())</f>
        <v/>
      </c>
      <c r="J17" s="195" t="str">
        <f t="shared" si="2"/>
        <v>X</v>
      </c>
      <c r="K17" s="195" t="str">
        <f>VLOOKUP(C17,bilan_socle!$R$5:$Y$49,4,FALSE())</f>
        <v/>
      </c>
      <c r="L17" s="195" t="str">
        <f t="shared" si="3"/>
        <v>X</v>
      </c>
      <c r="M17" s="195" t="str">
        <f>VLOOKUP(C17,bilan_socle!$R$5:$Y$49,7,FALSE())</f>
        <v/>
      </c>
      <c r="N17" s="195" t="str">
        <f t="shared" si="4"/>
        <v>X</v>
      </c>
      <c r="O17" s="195" t="str">
        <f>VLOOKUP(C17,bilan_socle!$R$5:$Y$49,6,FALSE())</f>
        <v/>
      </c>
      <c r="P17" s="195" t="str">
        <f t="shared" si="5"/>
        <v>X</v>
      </c>
      <c r="Q17" s="195" t="str">
        <f>VLOOKUP(C17,bilan_socle!$R$5:$Y$49,8,FALSE())</f>
        <v/>
      </c>
      <c r="R17" s="195" t="str">
        <f t="shared" si="6"/>
        <v>X</v>
      </c>
      <c r="S17" s="195" t="str">
        <f>VLOOKUP(C17,bilan_socle!$R$5:$Z$49,9,FALSE())</f>
        <v/>
      </c>
      <c r="T17" s="204"/>
      <c r="U17" s="205"/>
      <c r="V17" s="203"/>
      <c r="W17" s="206"/>
      <c r="Y17" s="199">
        <v>4</v>
      </c>
      <c r="Z17" s="192" t="str">
        <f>Entrée_des_observations!A8</f>
        <v>Elève-4</v>
      </c>
      <c r="AA17" s="204"/>
      <c r="AB17" s="205"/>
      <c r="AC17" s="204"/>
      <c r="AD17" s="205"/>
      <c r="AE17" s="204"/>
      <c r="AF17" s="205"/>
      <c r="AG17" s="205"/>
      <c r="AH17" s="205"/>
    </row>
    <row r="18" spans="1:34">
      <c r="A18" s="190">
        <v>5</v>
      </c>
      <c r="B18" s="191"/>
      <c r="C18" s="192" t="str">
        <f>Entrée_des_observations!A9</f>
        <v>Elève-5</v>
      </c>
      <c r="D18" s="193"/>
      <c r="E18" s="194"/>
      <c r="F18" s="195" t="str">
        <f t="shared" si="0"/>
        <v>X</v>
      </c>
      <c r="G18" s="195" t="str">
        <f>VLOOKUP(C18,bilan_socle!$R$5:$Y$49,2,FALSE())</f>
        <v/>
      </c>
      <c r="H18" s="195" t="str">
        <f t="shared" si="1"/>
        <v>X</v>
      </c>
      <c r="I18" s="195" t="str">
        <f>VLOOKUP(C18,bilan_socle!$R$5:$Y$49,5,FALSE())</f>
        <v/>
      </c>
      <c r="J18" s="195" t="str">
        <f t="shared" si="2"/>
        <v>X</v>
      </c>
      <c r="K18" s="195" t="str">
        <f>VLOOKUP(C18,bilan_socle!$R$5:$Y$49,4,FALSE())</f>
        <v/>
      </c>
      <c r="L18" s="195" t="str">
        <f t="shared" si="3"/>
        <v>X</v>
      </c>
      <c r="M18" s="195" t="str">
        <f>VLOOKUP(C18,bilan_socle!$R$5:$Y$49,7,FALSE())</f>
        <v/>
      </c>
      <c r="N18" s="195" t="str">
        <f t="shared" si="4"/>
        <v>X</v>
      </c>
      <c r="O18" s="195" t="str">
        <f>VLOOKUP(C18,bilan_socle!$R$5:$Y$49,6,FALSE())</f>
        <v/>
      </c>
      <c r="P18" s="195" t="str">
        <f t="shared" si="5"/>
        <v>X</v>
      </c>
      <c r="Q18" s="195" t="str">
        <f>VLOOKUP(C18,bilan_socle!$R$5:$Y$49,8,FALSE())</f>
        <v/>
      </c>
      <c r="R18" s="195" t="str">
        <f t="shared" si="6"/>
        <v>X</v>
      </c>
      <c r="S18" s="195" t="str">
        <f>VLOOKUP(C18,bilan_socle!$R$5:$Z$49,9,FALSE())</f>
        <v/>
      </c>
      <c r="T18" s="196"/>
      <c r="U18" s="197"/>
      <c r="V18" s="194"/>
      <c r="W18" s="198"/>
      <c r="Y18" s="190">
        <v>5</v>
      </c>
      <c r="Z18" s="192" t="str">
        <f>Entrée_des_observations!A9</f>
        <v>Elève-5</v>
      </c>
      <c r="AA18" s="196"/>
      <c r="AB18" s="197"/>
      <c r="AC18" s="196"/>
      <c r="AD18" s="197"/>
      <c r="AE18" s="196"/>
      <c r="AF18" s="197"/>
      <c r="AG18" s="197"/>
      <c r="AH18" s="197"/>
    </row>
    <row r="19" spans="1:34">
      <c r="A19" s="199">
        <v>6</v>
      </c>
      <c r="B19" s="200"/>
      <c r="C19" s="201" t="str">
        <f>Entrée_des_observations!A10</f>
        <v>Elève-6</v>
      </c>
      <c r="D19" s="202"/>
      <c r="E19" s="203"/>
      <c r="F19" s="195" t="str">
        <f t="shared" si="0"/>
        <v>X</v>
      </c>
      <c r="G19" s="195" t="str">
        <f>VLOOKUP(C19,bilan_socle!$R$5:$Y$49,2,FALSE())</f>
        <v/>
      </c>
      <c r="H19" s="195" t="str">
        <f t="shared" si="1"/>
        <v>X</v>
      </c>
      <c r="I19" s="195" t="str">
        <f>VLOOKUP(C19,bilan_socle!$R$5:$Y$49,5,FALSE())</f>
        <v/>
      </c>
      <c r="J19" s="195" t="str">
        <f t="shared" si="2"/>
        <v>X</v>
      </c>
      <c r="K19" s="195" t="str">
        <f>VLOOKUP(C19,bilan_socle!$R$5:$Y$49,4,FALSE())</f>
        <v/>
      </c>
      <c r="L19" s="195" t="str">
        <f t="shared" si="3"/>
        <v>X</v>
      </c>
      <c r="M19" s="195" t="str">
        <f>VLOOKUP(C19,bilan_socle!$R$5:$Y$49,7,FALSE())</f>
        <v/>
      </c>
      <c r="N19" s="195" t="str">
        <f t="shared" si="4"/>
        <v>X</v>
      </c>
      <c r="O19" s="195" t="str">
        <f>VLOOKUP(C19,bilan_socle!$R$5:$Y$49,6,FALSE())</f>
        <v/>
      </c>
      <c r="P19" s="195" t="str">
        <f t="shared" si="5"/>
        <v>X</v>
      </c>
      <c r="Q19" s="195" t="str">
        <f>VLOOKUP(C19,bilan_socle!$R$5:$Y$49,8,FALSE())</f>
        <v/>
      </c>
      <c r="R19" s="195" t="str">
        <f t="shared" si="6"/>
        <v>X</v>
      </c>
      <c r="S19" s="195" t="str">
        <f>VLOOKUP(C19,bilan_socle!$R$5:$Z$49,9,FALSE())</f>
        <v/>
      </c>
      <c r="T19" s="204"/>
      <c r="U19" s="205"/>
      <c r="V19" s="203"/>
      <c r="W19" s="206"/>
      <c r="Y19" s="199">
        <v>6</v>
      </c>
      <c r="Z19" s="192" t="str">
        <f>Entrée_des_observations!A10</f>
        <v>Elève-6</v>
      </c>
      <c r="AA19" s="204"/>
      <c r="AB19" s="205"/>
      <c r="AC19" s="204"/>
      <c r="AD19" s="205"/>
      <c r="AE19" s="204"/>
      <c r="AF19" s="205"/>
      <c r="AG19" s="205"/>
      <c r="AH19" s="205"/>
    </row>
    <row r="20" spans="1:34">
      <c r="A20" s="190">
        <v>7</v>
      </c>
      <c r="B20" s="191"/>
      <c r="C20" s="192" t="str">
        <f>Entrée_des_observations!A11</f>
        <v>Elève-7</v>
      </c>
      <c r="D20" s="193"/>
      <c r="E20" s="194"/>
      <c r="F20" s="195" t="str">
        <f t="shared" si="0"/>
        <v>X</v>
      </c>
      <c r="G20" s="195" t="str">
        <f>VLOOKUP(C20,bilan_socle!$R$5:$Y$49,2,FALSE())</f>
        <v/>
      </c>
      <c r="H20" s="195" t="str">
        <f t="shared" si="1"/>
        <v>X</v>
      </c>
      <c r="I20" s="195" t="str">
        <f>VLOOKUP(C20,bilan_socle!$R$5:$Y$49,5,FALSE())</f>
        <v/>
      </c>
      <c r="J20" s="195" t="str">
        <f t="shared" si="2"/>
        <v>X</v>
      </c>
      <c r="K20" s="195" t="str">
        <f>VLOOKUP(C20,bilan_socle!$R$5:$Y$49,4,FALSE())</f>
        <v/>
      </c>
      <c r="L20" s="195" t="str">
        <f t="shared" si="3"/>
        <v>X</v>
      </c>
      <c r="M20" s="195" t="str">
        <f>VLOOKUP(C20,bilan_socle!$R$5:$Y$49,7,FALSE())</f>
        <v/>
      </c>
      <c r="N20" s="195" t="str">
        <f t="shared" si="4"/>
        <v>X</v>
      </c>
      <c r="O20" s="195" t="str">
        <f>VLOOKUP(C20,bilan_socle!$R$5:$Y$49,6,FALSE())</f>
        <v/>
      </c>
      <c r="P20" s="195" t="str">
        <f t="shared" si="5"/>
        <v>X</v>
      </c>
      <c r="Q20" s="195" t="str">
        <f>VLOOKUP(C20,bilan_socle!$R$5:$Y$49,8,FALSE())</f>
        <v/>
      </c>
      <c r="R20" s="195" t="str">
        <f t="shared" si="6"/>
        <v>X</v>
      </c>
      <c r="S20" s="195" t="str">
        <f>VLOOKUP(C20,bilan_socle!$R$5:$Z$49,9,FALSE())</f>
        <v/>
      </c>
      <c r="T20" s="196"/>
      <c r="U20" s="197"/>
      <c r="V20" s="194"/>
      <c r="W20" s="198"/>
      <c r="Y20" s="190">
        <v>7</v>
      </c>
      <c r="Z20" s="192" t="str">
        <f>Entrée_des_observations!A11</f>
        <v>Elève-7</v>
      </c>
      <c r="AA20" s="196"/>
      <c r="AB20" s="197"/>
      <c r="AC20" s="196"/>
      <c r="AD20" s="197"/>
      <c r="AE20" s="196"/>
      <c r="AF20" s="197"/>
      <c r="AG20" s="197"/>
      <c r="AH20" s="197"/>
    </row>
    <row r="21" spans="1:34">
      <c r="A21" s="199">
        <v>8</v>
      </c>
      <c r="B21" s="200"/>
      <c r="C21" s="201" t="str">
        <f>Entrée_des_observations!A12</f>
        <v>Elève-8</v>
      </c>
      <c r="D21" s="202"/>
      <c r="E21" s="203"/>
      <c r="F21" s="195" t="str">
        <f t="shared" si="0"/>
        <v>X</v>
      </c>
      <c r="G21" s="195" t="str">
        <f>VLOOKUP(C21,bilan_socle!$R$5:$Y$49,2,FALSE())</f>
        <v/>
      </c>
      <c r="H21" s="195" t="str">
        <f t="shared" si="1"/>
        <v>X</v>
      </c>
      <c r="I21" s="195" t="str">
        <f>VLOOKUP(C21,bilan_socle!$R$5:$Y$49,5,FALSE())</f>
        <v/>
      </c>
      <c r="J21" s="195" t="str">
        <f t="shared" si="2"/>
        <v>X</v>
      </c>
      <c r="K21" s="195" t="str">
        <f>VLOOKUP(C21,bilan_socle!$R$5:$Y$49,4,FALSE())</f>
        <v/>
      </c>
      <c r="L21" s="195" t="str">
        <f t="shared" si="3"/>
        <v>X</v>
      </c>
      <c r="M21" s="195" t="str">
        <f>VLOOKUP(C21,bilan_socle!$R$5:$Y$49,7,FALSE())</f>
        <v/>
      </c>
      <c r="N21" s="195" t="str">
        <f t="shared" si="4"/>
        <v>X</v>
      </c>
      <c r="O21" s="195" t="str">
        <f>VLOOKUP(C21,bilan_socle!$R$5:$Y$49,6,FALSE())</f>
        <v/>
      </c>
      <c r="P21" s="195" t="str">
        <f t="shared" si="5"/>
        <v>X</v>
      </c>
      <c r="Q21" s="195" t="str">
        <f>VLOOKUP(C21,bilan_socle!$R$5:$Y$49,8,FALSE())</f>
        <v/>
      </c>
      <c r="R21" s="195" t="str">
        <f t="shared" si="6"/>
        <v>X</v>
      </c>
      <c r="S21" s="195" t="str">
        <f>VLOOKUP(C21,bilan_socle!$R$5:$Z$49,9,FALSE())</f>
        <v/>
      </c>
      <c r="T21" s="204"/>
      <c r="U21" s="205"/>
      <c r="V21" s="203"/>
      <c r="W21" s="206"/>
      <c r="Y21" s="199">
        <v>8</v>
      </c>
      <c r="Z21" s="192" t="str">
        <f>Entrée_des_observations!A12</f>
        <v>Elève-8</v>
      </c>
      <c r="AA21" s="204"/>
      <c r="AB21" s="205"/>
      <c r="AC21" s="204"/>
      <c r="AD21" s="205"/>
      <c r="AE21" s="204"/>
      <c r="AF21" s="205"/>
      <c r="AG21" s="205"/>
      <c r="AH21" s="205"/>
    </row>
    <row r="22" spans="1:34">
      <c r="A22" s="190">
        <v>9</v>
      </c>
      <c r="B22" s="191"/>
      <c r="C22" s="192" t="str">
        <f>Entrée_des_observations!A13</f>
        <v>Elève-9</v>
      </c>
      <c r="D22" s="193"/>
      <c r="E22" s="194"/>
      <c r="F22" s="195" t="str">
        <f t="shared" si="0"/>
        <v>X</v>
      </c>
      <c r="G22" s="195" t="str">
        <f>VLOOKUP(C22,bilan_socle!$R$5:$Y$49,2,FALSE())</f>
        <v/>
      </c>
      <c r="H22" s="195" t="str">
        <f t="shared" si="1"/>
        <v>X</v>
      </c>
      <c r="I22" s="195" t="str">
        <f>VLOOKUP(C22,bilan_socle!$R$5:$Y$49,5,FALSE())</f>
        <v/>
      </c>
      <c r="J22" s="195" t="str">
        <f t="shared" si="2"/>
        <v>X</v>
      </c>
      <c r="K22" s="195" t="str">
        <f>VLOOKUP(C22,bilan_socle!$R$5:$Y$49,4,FALSE())</f>
        <v/>
      </c>
      <c r="L22" s="195" t="str">
        <f t="shared" si="3"/>
        <v>X</v>
      </c>
      <c r="M22" s="195" t="str">
        <f>VLOOKUP(C22,bilan_socle!$R$5:$Y$49,7,FALSE())</f>
        <v/>
      </c>
      <c r="N22" s="195" t="str">
        <f t="shared" si="4"/>
        <v>X</v>
      </c>
      <c r="O22" s="195" t="str">
        <f>VLOOKUP(C22,bilan_socle!$R$5:$Y$49,6,FALSE())</f>
        <v/>
      </c>
      <c r="P22" s="195" t="str">
        <f t="shared" si="5"/>
        <v>X</v>
      </c>
      <c r="Q22" s="195" t="str">
        <f>VLOOKUP(C22,bilan_socle!$R$5:$Y$49,8,FALSE())</f>
        <v/>
      </c>
      <c r="R22" s="195" t="str">
        <f t="shared" si="6"/>
        <v>X</v>
      </c>
      <c r="S22" s="195" t="str">
        <f>VLOOKUP(C22,bilan_socle!$R$5:$Z$49,9,FALSE())</f>
        <v/>
      </c>
      <c r="T22" s="196"/>
      <c r="U22" s="197"/>
      <c r="V22" s="194"/>
      <c r="W22" s="198"/>
      <c r="Y22" s="190">
        <v>9</v>
      </c>
      <c r="Z22" s="192" t="str">
        <f>Entrée_des_observations!A13</f>
        <v>Elève-9</v>
      </c>
      <c r="AA22" s="196"/>
      <c r="AB22" s="197"/>
      <c r="AC22" s="196"/>
      <c r="AD22" s="197"/>
      <c r="AE22" s="196"/>
      <c r="AF22" s="197"/>
      <c r="AG22" s="197"/>
      <c r="AH22" s="197"/>
    </row>
    <row r="23" spans="1:34">
      <c r="A23" s="199">
        <v>10</v>
      </c>
      <c r="B23" s="200"/>
      <c r="C23" s="201" t="str">
        <f>Entrée_des_observations!A14</f>
        <v>Elève-10</v>
      </c>
      <c r="D23" s="202"/>
      <c r="E23" s="203"/>
      <c r="F23" s="195" t="str">
        <f t="shared" si="0"/>
        <v>X</v>
      </c>
      <c r="G23" s="195" t="str">
        <f>VLOOKUP(C23,bilan_socle!$R$5:$Y$49,2,FALSE())</f>
        <v/>
      </c>
      <c r="H23" s="195" t="str">
        <f t="shared" si="1"/>
        <v>X</v>
      </c>
      <c r="I23" s="195" t="str">
        <f>VLOOKUP(C23,bilan_socle!$R$5:$Y$49,5,FALSE())</f>
        <v/>
      </c>
      <c r="J23" s="195" t="str">
        <f t="shared" si="2"/>
        <v>X</v>
      </c>
      <c r="K23" s="195" t="str">
        <f>VLOOKUP(C23,bilan_socle!$R$5:$Y$49,4,FALSE())</f>
        <v/>
      </c>
      <c r="L23" s="195" t="str">
        <f t="shared" si="3"/>
        <v>X</v>
      </c>
      <c r="M23" s="195" t="str">
        <f>VLOOKUP(C23,bilan_socle!$R$5:$Y$49,7,FALSE())</f>
        <v/>
      </c>
      <c r="N23" s="195" t="str">
        <f t="shared" si="4"/>
        <v>X</v>
      </c>
      <c r="O23" s="195" t="str">
        <f>VLOOKUP(C23,bilan_socle!$R$5:$Y$49,6,FALSE())</f>
        <v/>
      </c>
      <c r="P23" s="195" t="str">
        <f t="shared" si="5"/>
        <v>X</v>
      </c>
      <c r="Q23" s="195" t="str">
        <f>VLOOKUP(C23,bilan_socle!$R$5:$Y$49,8,FALSE())</f>
        <v/>
      </c>
      <c r="R23" s="195" t="str">
        <f t="shared" si="6"/>
        <v>X</v>
      </c>
      <c r="S23" s="195" t="str">
        <f>VLOOKUP(C23,bilan_socle!$R$5:$Z$49,9,FALSE())</f>
        <v/>
      </c>
      <c r="T23" s="204"/>
      <c r="U23" s="205"/>
      <c r="V23" s="203"/>
      <c r="W23" s="206"/>
      <c r="Y23" s="199">
        <v>10</v>
      </c>
      <c r="Z23" s="192" t="str">
        <f>Entrée_des_observations!A14</f>
        <v>Elève-10</v>
      </c>
      <c r="AA23" s="204"/>
      <c r="AB23" s="205"/>
      <c r="AC23" s="204"/>
      <c r="AD23" s="205"/>
      <c r="AE23" s="204"/>
      <c r="AF23" s="205"/>
      <c r="AG23" s="205"/>
      <c r="AH23" s="205"/>
    </row>
    <row r="24" spans="1:34">
      <c r="A24" s="190">
        <v>11</v>
      </c>
      <c r="B24" s="191"/>
      <c r="C24" s="192" t="str">
        <f>Entrée_des_observations!A15</f>
        <v>Elève-11</v>
      </c>
      <c r="D24" s="193"/>
      <c r="E24" s="194"/>
      <c r="F24" s="195" t="str">
        <f t="shared" si="0"/>
        <v>X</v>
      </c>
      <c r="G24" s="195" t="str">
        <f>VLOOKUP(C24,bilan_socle!$R$5:$Y$49,2,FALSE())</f>
        <v/>
      </c>
      <c r="H24" s="195" t="str">
        <f t="shared" si="1"/>
        <v>X</v>
      </c>
      <c r="I24" s="195" t="str">
        <f>VLOOKUP(C24,bilan_socle!$R$5:$Y$49,5,FALSE())</f>
        <v/>
      </c>
      <c r="J24" s="195" t="str">
        <f t="shared" si="2"/>
        <v>X</v>
      </c>
      <c r="K24" s="195" t="str">
        <f>VLOOKUP(C24,bilan_socle!$R$5:$Y$49,4,FALSE())</f>
        <v/>
      </c>
      <c r="L24" s="195" t="str">
        <f t="shared" si="3"/>
        <v>X</v>
      </c>
      <c r="M24" s="195" t="str">
        <f>VLOOKUP(C24,bilan_socle!$R$5:$Y$49,7,FALSE())</f>
        <v/>
      </c>
      <c r="N24" s="195" t="str">
        <f t="shared" si="4"/>
        <v>X</v>
      </c>
      <c r="O24" s="195" t="str">
        <f>VLOOKUP(C24,bilan_socle!$R$5:$Y$49,6,FALSE())</f>
        <v/>
      </c>
      <c r="P24" s="195" t="str">
        <f t="shared" si="5"/>
        <v>X</v>
      </c>
      <c r="Q24" s="195" t="str">
        <f>VLOOKUP(C24,bilan_socle!$R$5:$Y$49,8,FALSE())</f>
        <v/>
      </c>
      <c r="R24" s="195" t="str">
        <f t="shared" si="6"/>
        <v>X</v>
      </c>
      <c r="S24" s="195" t="str">
        <f>VLOOKUP(C24,bilan_socle!$R$5:$Z$49,9,FALSE())</f>
        <v/>
      </c>
      <c r="T24" s="196"/>
      <c r="U24" s="197"/>
      <c r="V24" s="194"/>
      <c r="W24" s="198"/>
      <c r="Y24" s="190">
        <v>11</v>
      </c>
      <c r="Z24" s="192" t="str">
        <f>Entrée_des_observations!A15</f>
        <v>Elève-11</v>
      </c>
      <c r="AA24" s="196"/>
      <c r="AB24" s="197"/>
      <c r="AC24" s="196"/>
      <c r="AD24" s="197"/>
      <c r="AE24" s="196"/>
      <c r="AF24" s="197"/>
      <c r="AG24" s="197"/>
      <c r="AH24" s="197"/>
    </row>
    <row r="25" spans="1:34">
      <c r="A25" s="199">
        <v>12</v>
      </c>
      <c r="B25" s="200"/>
      <c r="C25" s="201" t="str">
        <f>Entrée_des_observations!A16</f>
        <v>Elève-12</v>
      </c>
      <c r="D25" s="202"/>
      <c r="E25" s="203"/>
      <c r="F25" s="195" t="str">
        <f t="shared" si="0"/>
        <v>X</v>
      </c>
      <c r="G25" s="195" t="str">
        <f>VLOOKUP(C25,bilan_socle!$R$5:$Y$49,2,FALSE())</f>
        <v/>
      </c>
      <c r="H25" s="195" t="str">
        <f t="shared" si="1"/>
        <v>X</v>
      </c>
      <c r="I25" s="195" t="str">
        <f>VLOOKUP(C25,bilan_socle!$R$5:$Y$49,5,FALSE())</f>
        <v/>
      </c>
      <c r="J25" s="195" t="str">
        <f t="shared" si="2"/>
        <v>X</v>
      </c>
      <c r="K25" s="195" t="str">
        <f>VLOOKUP(C25,bilan_socle!$R$5:$Y$49,4,FALSE())</f>
        <v/>
      </c>
      <c r="L25" s="195" t="str">
        <f t="shared" si="3"/>
        <v>X</v>
      </c>
      <c r="M25" s="195" t="str">
        <f>VLOOKUP(C25,bilan_socle!$R$5:$Y$49,7,FALSE())</f>
        <v/>
      </c>
      <c r="N25" s="195" t="str">
        <f t="shared" si="4"/>
        <v>X</v>
      </c>
      <c r="O25" s="195" t="str">
        <f>VLOOKUP(C25,bilan_socle!$R$5:$Y$49,6,FALSE())</f>
        <v/>
      </c>
      <c r="P25" s="195" t="str">
        <f t="shared" si="5"/>
        <v>X</v>
      </c>
      <c r="Q25" s="195" t="str">
        <f>VLOOKUP(C25,bilan_socle!$R$5:$Y$49,8,FALSE())</f>
        <v/>
      </c>
      <c r="R25" s="195" t="str">
        <f t="shared" si="6"/>
        <v>X</v>
      </c>
      <c r="S25" s="195" t="str">
        <f>VLOOKUP(C25,bilan_socle!$R$5:$Z$49,9,FALSE())</f>
        <v/>
      </c>
      <c r="T25" s="204"/>
      <c r="U25" s="205"/>
      <c r="V25" s="203"/>
      <c r="W25" s="206"/>
      <c r="Y25" s="199">
        <v>12</v>
      </c>
      <c r="Z25" s="192" t="str">
        <f>Entrée_des_observations!A16</f>
        <v>Elève-12</v>
      </c>
      <c r="AA25" s="204"/>
      <c r="AB25" s="205"/>
      <c r="AC25" s="204"/>
      <c r="AD25" s="205"/>
      <c r="AE25" s="204"/>
      <c r="AF25" s="205"/>
      <c r="AG25" s="205"/>
      <c r="AH25" s="205"/>
    </row>
    <row r="26" spans="1:34">
      <c r="A26" s="190">
        <v>13</v>
      </c>
      <c r="B26" s="191"/>
      <c r="C26" s="192" t="str">
        <f>Entrée_des_observations!A17</f>
        <v>Elève-13</v>
      </c>
      <c r="D26" s="193"/>
      <c r="E26" s="194"/>
      <c r="F26" s="195" t="str">
        <f t="shared" si="0"/>
        <v>X</v>
      </c>
      <c r="G26" s="195" t="str">
        <f>VLOOKUP(C26,bilan_socle!$R$5:$Y$49,2,FALSE())</f>
        <v/>
      </c>
      <c r="H26" s="195" t="str">
        <f t="shared" si="1"/>
        <v>X</v>
      </c>
      <c r="I26" s="195" t="str">
        <f>VLOOKUP(C26,bilan_socle!$R$5:$Y$49,5,FALSE())</f>
        <v/>
      </c>
      <c r="J26" s="195" t="str">
        <f t="shared" si="2"/>
        <v>X</v>
      </c>
      <c r="K26" s="195" t="str">
        <f>VLOOKUP(C26,bilan_socle!$R$5:$Y$49,4,FALSE())</f>
        <v/>
      </c>
      <c r="L26" s="195" t="str">
        <f t="shared" si="3"/>
        <v>X</v>
      </c>
      <c r="M26" s="195" t="str">
        <f>VLOOKUP(C26,bilan_socle!$R$5:$Y$49,7,FALSE())</f>
        <v/>
      </c>
      <c r="N26" s="195" t="str">
        <f t="shared" si="4"/>
        <v>X</v>
      </c>
      <c r="O26" s="195" t="str">
        <f>VLOOKUP(C26,bilan_socle!$R$5:$Y$49,6,FALSE())</f>
        <v/>
      </c>
      <c r="P26" s="195" t="str">
        <f t="shared" si="5"/>
        <v>X</v>
      </c>
      <c r="Q26" s="195" t="str">
        <f>VLOOKUP(C26,bilan_socle!$R$5:$Y$49,8,FALSE())</f>
        <v/>
      </c>
      <c r="R26" s="195" t="str">
        <f t="shared" si="6"/>
        <v>X</v>
      </c>
      <c r="S26" s="195" t="str">
        <f>VLOOKUP(C26,bilan_socle!$R$5:$Z$49,9,FALSE())</f>
        <v/>
      </c>
      <c r="T26" s="196"/>
      <c r="U26" s="197"/>
      <c r="V26" s="194"/>
      <c r="W26" s="198"/>
      <c r="Y26" s="190">
        <v>13</v>
      </c>
      <c r="Z26" s="192" t="str">
        <f>Entrée_des_observations!A17</f>
        <v>Elève-13</v>
      </c>
      <c r="AA26" s="196"/>
      <c r="AB26" s="197"/>
      <c r="AC26" s="196"/>
      <c r="AD26" s="197"/>
      <c r="AE26" s="196"/>
      <c r="AF26" s="197"/>
      <c r="AG26" s="197"/>
      <c r="AH26" s="197"/>
    </row>
    <row r="27" spans="1:34">
      <c r="A27" s="199">
        <v>14</v>
      </c>
      <c r="B27" s="200"/>
      <c r="C27" s="201" t="str">
        <f>Entrée_des_observations!A18</f>
        <v>Elève-14</v>
      </c>
      <c r="D27" s="202"/>
      <c r="E27" s="203"/>
      <c r="F27" s="195" t="str">
        <f t="shared" si="0"/>
        <v>X</v>
      </c>
      <c r="G27" s="195" t="str">
        <f>VLOOKUP(C27,bilan_socle!$R$5:$Y$49,2,FALSE())</f>
        <v/>
      </c>
      <c r="H27" s="195" t="str">
        <f t="shared" si="1"/>
        <v>X</v>
      </c>
      <c r="I27" s="195" t="str">
        <f>VLOOKUP(C27,bilan_socle!$R$5:$Y$49,5,FALSE())</f>
        <v/>
      </c>
      <c r="J27" s="195" t="str">
        <f t="shared" si="2"/>
        <v>X</v>
      </c>
      <c r="K27" s="195" t="str">
        <f>VLOOKUP(C27,bilan_socle!$R$5:$Y$49,4,FALSE())</f>
        <v/>
      </c>
      <c r="L27" s="195" t="str">
        <f t="shared" si="3"/>
        <v>X</v>
      </c>
      <c r="M27" s="195" t="str">
        <f>VLOOKUP(C27,bilan_socle!$R$5:$Y$49,7,FALSE())</f>
        <v/>
      </c>
      <c r="N27" s="195" t="str">
        <f t="shared" si="4"/>
        <v>X</v>
      </c>
      <c r="O27" s="195" t="str">
        <f>VLOOKUP(C27,bilan_socle!$R$5:$Y$49,6,FALSE())</f>
        <v/>
      </c>
      <c r="P27" s="195" t="str">
        <f t="shared" si="5"/>
        <v>X</v>
      </c>
      <c r="Q27" s="195" t="str">
        <f>VLOOKUP(C27,bilan_socle!$R$5:$Y$49,8,FALSE())</f>
        <v/>
      </c>
      <c r="R27" s="195" t="str">
        <f t="shared" si="6"/>
        <v>X</v>
      </c>
      <c r="S27" s="195" t="str">
        <f>VLOOKUP(C27,bilan_socle!$R$5:$Z$49,9,FALSE())</f>
        <v/>
      </c>
      <c r="T27" s="204"/>
      <c r="U27" s="205"/>
      <c r="V27" s="203"/>
      <c r="W27" s="206"/>
      <c r="Y27" s="199">
        <v>14</v>
      </c>
      <c r="Z27" s="192" t="str">
        <f>Entrée_des_observations!A18</f>
        <v>Elève-14</v>
      </c>
      <c r="AA27" s="204"/>
      <c r="AB27" s="205"/>
      <c r="AC27" s="204"/>
      <c r="AD27" s="205"/>
      <c r="AE27" s="204"/>
      <c r="AF27" s="205"/>
      <c r="AG27" s="205"/>
      <c r="AH27" s="205"/>
    </row>
    <row r="28" spans="1:34">
      <c r="A28" s="190">
        <v>15</v>
      </c>
      <c r="B28" s="191"/>
      <c r="C28" s="192" t="str">
        <f>Entrée_des_observations!A19</f>
        <v>Elève-15</v>
      </c>
      <c r="D28" s="193"/>
      <c r="E28" s="194"/>
      <c r="F28" s="195" t="str">
        <f t="shared" si="0"/>
        <v>X</v>
      </c>
      <c r="G28" s="195" t="str">
        <f>VLOOKUP(C28,bilan_socle!$R$5:$Y$49,2,FALSE())</f>
        <v/>
      </c>
      <c r="H28" s="195" t="str">
        <f t="shared" si="1"/>
        <v>X</v>
      </c>
      <c r="I28" s="195" t="str">
        <f>VLOOKUP(C28,bilan_socle!$R$5:$Y$49,5,FALSE())</f>
        <v/>
      </c>
      <c r="J28" s="195" t="str">
        <f t="shared" si="2"/>
        <v>X</v>
      </c>
      <c r="K28" s="195" t="str">
        <f>VLOOKUP(C28,bilan_socle!$R$5:$Y$49,4,FALSE())</f>
        <v/>
      </c>
      <c r="L28" s="195" t="str">
        <f t="shared" si="3"/>
        <v>X</v>
      </c>
      <c r="M28" s="195" t="str">
        <f>VLOOKUP(C28,bilan_socle!$R$5:$Y$49,7,FALSE())</f>
        <v/>
      </c>
      <c r="N28" s="195" t="str">
        <f t="shared" si="4"/>
        <v>X</v>
      </c>
      <c r="O28" s="195" t="str">
        <f>VLOOKUP(C28,bilan_socle!$R$5:$Y$49,6,FALSE())</f>
        <v/>
      </c>
      <c r="P28" s="195" t="str">
        <f t="shared" si="5"/>
        <v>X</v>
      </c>
      <c r="Q28" s="195" t="str">
        <f>VLOOKUP(C28,bilan_socle!$R$5:$Y$49,8,FALSE())</f>
        <v/>
      </c>
      <c r="R28" s="195" t="str">
        <f t="shared" si="6"/>
        <v>X</v>
      </c>
      <c r="S28" s="195" t="str">
        <f>VLOOKUP(C28,bilan_socle!$R$5:$Z$49,9,FALSE())</f>
        <v/>
      </c>
      <c r="T28" s="196"/>
      <c r="U28" s="197"/>
      <c r="V28" s="194"/>
      <c r="W28" s="198"/>
      <c r="Y28" s="190">
        <v>15</v>
      </c>
      <c r="Z28" s="192" t="str">
        <f>Entrée_des_observations!A19</f>
        <v>Elève-15</v>
      </c>
      <c r="AA28" s="196"/>
      <c r="AB28" s="197"/>
      <c r="AC28" s="196"/>
      <c r="AD28" s="197"/>
      <c r="AE28" s="196"/>
      <c r="AF28" s="197"/>
      <c r="AG28" s="197"/>
      <c r="AH28" s="197"/>
    </row>
    <row r="29" spans="1:34">
      <c r="A29" s="199">
        <v>16</v>
      </c>
      <c r="B29" s="200"/>
      <c r="C29" s="201" t="str">
        <f>Entrée_des_observations!A20</f>
        <v>Elève-16</v>
      </c>
      <c r="D29" s="202"/>
      <c r="E29" s="203"/>
      <c r="F29" s="195" t="str">
        <f t="shared" si="0"/>
        <v>X</v>
      </c>
      <c r="G29" s="195" t="str">
        <f>VLOOKUP(C29,bilan_socle!$R$5:$Y$49,2,FALSE())</f>
        <v/>
      </c>
      <c r="H29" s="195" t="str">
        <f t="shared" si="1"/>
        <v>X</v>
      </c>
      <c r="I29" s="195" t="str">
        <f>VLOOKUP(C29,bilan_socle!$R$5:$Y$49,5,FALSE())</f>
        <v/>
      </c>
      <c r="J29" s="195" t="str">
        <f t="shared" si="2"/>
        <v>X</v>
      </c>
      <c r="K29" s="195" t="str">
        <f>VLOOKUP(C29,bilan_socle!$R$5:$Y$49,4,FALSE())</f>
        <v/>
      </c>
      <c r="L29" s="195" t="str">
        <f t="shared" si="3"/>
        <v>X</v>
      </c>
      <c r="M29" s="195" t="str">
        <f>VLOOKUP(C29,bilan_socle!$R$5:$Y$49,7,FALSE())</f>
        <v/>
      </c>
      <c r="N29" s="195" t="str">
        <f t="shared" si="4"/>
        <v>X</v>
      </c>
      <c r="O29" s="195" t="str">
        <f>VLOOKUP(C29,bilan_socle!$R$5:$Y$49,6,FALSE())</f>
        <v/>
      </c>
      <c r="P29" s="195" t="str">
        <f t="shared" si="5"/>
        <v>X</v>
      </c>
      <c r="Q29" s="195" t="str">
        <f>VLOOKUP(C29,bilan_socle!$R$5:$Y$49,8,FALSE())</f>
        <v/>
      </c>
      <c r="R29" s="195" t="str">
        <f t="shared" si="6"/>
        <v>X</v>
      </c>
      <c r="S29" s="195" t="str">
        <f>VLOOKUP(C29,bilan_socle!$R$5:$Z$49,9,FALSE())</f>
        <v/>
      </c>
      <c r="T29" s="204"/>
      <c r="U29" s="205"/>
      <c r="V29" s="203"/>
      <c r="W29" s="206"/>
      <c r="Y29" s="199">
        <v>16</v>
      </c>
      <c r="Z29" s="192" t="str">
        <f>Entrée_des_observations!A20</f>
        <v>Elève-16</v>
      </c>
      <c r="AA29" s="204"/>
      <c r="AB29" s="205"/>
      <c r="AC29" s="204"/>
      <c r="AD29" s="205"/>
      <c r="AE29" s="204"/>
      <c r="AF29" s="205"/>
      <c r="AG29" s="205"/>
      <c r="AH29" s="205"/>
    </row>
    <row r="30" spans="1:34">
      <c r="A30" s="190">
        <v>17</v>
      </c>
      <c r="B30" s="191"/>
      <c r="C30" s="192" t="str">
        <f>Entrée_des_observations!A21</f>
        <v>Elève-17</v>
      </c>
      <c r="D30" s="193"/>
      <c r="E30" s="194"/>
      <c r="F30" s="195" t="str">
        <f t="shared" si="0"/>
        <v>X</v>
      </c>
      <c r="G30" s="195" t="str">
        <f>VLOOKUP(C30,bilan_socle!$R$5:$Y$49,2,FALSE())</f>
        <v/>
      </c>
      <c r="H30" s="195" t="str">
        <f t="shared" si="1"/>
        <v>X</v>
      </c>
      <c r="I30" s="195" t="str">
        <f>VLOOKUP(C30,bilan_socle!$R$5:$Y$49,5,FALSE())</f>
        <v/>
      </c>
      <c r="J30" s="195" t="str">
        <f t="shared" si="2"/>
        <v>X</v>
      </c>
      <c r="K30" s="195" t="str">
        <f>VLOOKUP(C30,bilan_socle!$R$5:$Y$49,4,FALSE())</f>
        <v/>
      </c>
      <c r="L30" s="195" t="str">
        <f t="shared" si="3"/>
        <v>X</v>
      </c>
      <c r="M30" s="195" t="str">
        <f>VLOOKUP(C30,bilan_socle!$R$5:$Y$49,7,FALSE())</f>
        <v/>
      </c>
      <c r="N30" s="195" t="str">
        <f t="shared" si="4"/>
        <v>X</v>
      </c>
      <c r="O30" s="195" t="str">
        <f>VLOOKUP(C30,bilan_socle!$R$5:$Y$49,6,FALSE())</f>
        <v/>
      </c>
      <c r="P30" s="195" t="str">
        <f t="shared" si="5"/>
        <v>X</v>
      </c>
      <c r="Q30" s="195" t="str">
        <f>VLOOKUP(C30,bilan_socle!$R$5:$Y$49,8,FALSE())</f>
        <v/>
      </c>
      <c r="R30" s="195" t="str">
        <f t="shared" si="6"/>
        <v>X</v>
      </c>
      <c r="S30" s="195" t="str">
        <f>VLOOKUP(C30,bilan_socle!$R$5:$Z$49,9,FALSE())</f>
        <v/>
      </c>
      <c r="T30" s="196"/>
      <c r="U30" s="197"/>
      <c r="V30" s="194"/>
      <c r="W30" s="198"/>
      <c r="Y30" s="190">
        <v>17</v>
      </c>
      <c r="Z30" s="192" t="str">
        <f>Entrée_des_observations!A21</f>
        <v>Elève-17</v>
      </c>
      <c r="AA30" s="196"/>
      <c r="AB30" s="197"/>
      <c r="AC30" s="196"/>
      <c r="AD30" s="197"/>
      <c r="AE30" s="196"/>
      <c r="AF30" s="197"/>
      <c r="AG30" s="197"/>
      <c r="AH30" s="197"/>
    </row>
    <row r="31" spans="1:34">
      <c r="A31" s="199">
        <v>18</v>
      </c>
      <c r="B31" s="200"/>
      <c r="C31" s="201" t="str">
        <f>Entrée_des_observations!A22</f>
        <v>Elève-18</v>
      </c>
      <c r="D31" s="202"/>
      <c r="E31" s="203"/>
      <c r="F31" s="195" t="str">
        <f t="shared" si="0"/>
        <v>X</v>
      </c>
      <c r="G31" s="195" t="str">
        <f>VLOOKUP(C31,bilan_socle!$R$5:$Y$49,2,FALSE())</f>
        <v/>
      </c>
      <c r="H31" s="195" t="str">
        <f t="shared" si="1"/>
        <v>X</v>
      </c>
      <c r="I31" s="195" t="str">
        <f>VLOOKUP(C31,bilan_socle!$R$5:$Y$49,5,FALSE())</f>
        <v/>
      </c>
      <c r="J31" s="195" t="str">
        <f t="shared" si="2"/>
        <v>X</v>
      </c>
      <c r="K31" s="195" t="str">
        <f>VLOOKUP(C31,bilan_socle!$R$5:$Y$49,4,FALSE())</f>
        <v/>
      </c>
      <c r="L31" s="195" t="str">
        <f t="shared" si="3"/>
        <v>X</v>
      </c>
      <c r="M31" s="195" t="str">
        <f>VLOOKUP(C31,bilan_socle!$R$5:$Y$49,7,FALSE())</f>
        <v/>
      </c>
      <c r="N31" s="195" t="str">
        <f t="shared" si="4"/>
        <v>X</v>
      </c>
      <c r="O31" s="195" t="str">
        <f>VLOOKUP(C31,bilan_socle!$R$5:$Y$49,6,FALSE())</f>
        <v/>
      </c>
      <c r="P31" s="195" t="str">
        <f t="shared" si="5"/>
        <v>X</v>
      </c>
      <c r="Q31" s="195" t="str">
        <f>VLOOKUP(C31,bilan_socle!$R$5:$Y$49,8,FALSE())</f>
        <v/>
      </c>
      <c r="R31" s="195" t="str">
        <f t="shared" si="6"/>
        <v>X</v>
      </c>
      <c r="S31" s="195" t="str">
        <f>VLOOKUP(C31,bilan_socle!$R$5:$Z$49,9,FALSE())</f>
        <v/>
      </c>
      <c r="T31" s="204"/>
      <c r="U31" s="205"/>
      <c r="V31" s="203"/>
      <c r="W31" s="206"/>
      <c r="Y31" s="199">
        <v>18</v>
      </c>
      <c r="Z31" s="192" t="str">
        <f>Entrée_des_observations!A22</f>
        <v>Elève-18</v>
      </c>
      <c r="AA31" s="204"/>
      <c r="AB31" s="205"/>
      <c r="AC31" s="204"/>
      <c r="AD31" s="205"/>
      <c r="AE31" s="204"/>
      <c r="AF31" s="205"/>
      <c r="AG31" s="205"/>
      <c r="AH31" s="205"/>
    </row>
    <row r="32" spans="1:34">
      <c r="A32" s="190">
        <v>19</v>
      </c>
      <c r="B32" s="191"/>
      <c r="C32" s="192" t="str">
        <f>Entrée_des_observations!A23</f>
        <v>Elève-19</v>
      </c>
      <c r="D32" s="193"/>
      <c r="E32" s="194"/>
      <c r="F32" s="195" t="str">
        <f t="shared" si="0"/>
        <v>X</v>
      </c>
      <c r="G32" s="195" t="str">
        <f>VLOOKUP(C32,bilan_socle!$R$5:$Y$49,2,FALSE())</f>
        <v/>
      </c>
      <c r="H32" s="195" t="str">
        <f t="shared" si="1"/>
        <v>X</v>
      </c>
      <c r="I32" s="195" t="str">
        <f>VLOOKUP(C32,bilan_socle!$R$5:$Y$49,5,FALSE())</f>
        <v/>
      </c>
      <c r="J32" s="195" t="str">
        <f t="shared" si="2"/>
        <v>X</v>
      </c>
      <c r="K32" s="195" t="str">
        <f>VLOOKUP(C32,bilan_socle!$R$5:$Y$49,4,FALSE())</f>
        <v/>
      </c>
      <c r="L32" s="195" t="str">
        <f t="shared" si="3"/>
        <v>X</v>
      </c>
      <c r="M32" s="195" t="str">
        <f>VLOOKUP(C32,bilan_socle!$R$5:$Y$49,7,FALSE())</f>
        <v/>
      </c>
      <c r="N32" s="195" t="str">
        <f t="shared" si="4"/>
        <v>X</v>
      </c>
      <c r="O32" s="195" t="str">
        <f>VLOOKUP(C32,bilan_socle!$R$5:$Y$49,6,FALSE())</f>
        <v/>
      </c>
      <c r="P32" s="195" t="str">
        <f t="shared" si="5"/>
        <v>X</v>
      </c>
      <c r="Q32" s="195" t="str">
        <f>VLOOKUP(C32,bilan_socle!$R$5:$Y$49,8,FALSE())</f>
        <v/>
      </c>
      <c r="R32" s="195" t="str">
        <f t="shared" si="6"/>
        <v>X</v>
      </c>
      <c r="S32" s="195" t="str">
        <f>VLOOKUP(C32,bilan_socle!$R$5:$Z$49,9,FALSE())</f>
        <v/>
      </c>
      <c r="T32" s="196"/>
      <c r="U32" s="197"/>
      <c r="V32" s="194"/>
      <c r="W32" s="198"/>
      <c r="Y32" s="190">
        <v>19</v>
      </c>
      <c r="Z32" s="192" t="str">
        <f>Entrée_des_observations!A23</f>
        <v>Elève-19</v>
      </c>
      <c r="AA32" s="196"/>
      <c r="AB32" s="197"/>
      <c r="AC32" s="196"/>
      <c r="AD32" s="197"/>
      <c r="AE32" s="196"/>
      <c r="AF32" s="197"/>
      <c r="AG32" s="197"/>
      <c r="AH32" s="197"/>
    </row>
    <row r="33" spans="1:34">
      <c r="A33" s="199">
        <v>20</v>
      </c>
      <c r="B33" s="200"/>
      <c r="C33" s="201" t="str">
        <f>Entrée_des_observations!A24</f>
        <v>Elève-20</v>
      </c>
      <c r="D33" s="202"/>
      <c r="E33" s="203"/>
      <c r="F33" s="195" t="str">
        <f t="shared" si="0"/>
        <v>X</v>
      </c>
      <c r="G33" s="195" t="str">
        <f>VLOOKUP(C33,bilan_socle!$R$5:$Y$49,2,FALSE())</f>
        <v/>
      </c>
      <c r="H33" s="195" t="str">
        <f t="shared" si="1"/>
        <v>X</v>
      </c>
      <c r="I33" s="195" t="str">
        <f>VLOOKUP(C33,bilan_socle!$R$5:$Y$49,5,FALSE())</f>
        <v/>
      </c>
      <c r="J33" s="195" t="str">
        <f t="shared" si="2"/>
        <v>X</v>
      </c>
      <c r="K33" s="195" t="str">
        <f>VLOOKUP(C33,bilan_socle!$R$5:$Y$49,4,FALSE())</f>
        <v/>
      </c>
      <c r="L33" s="195" t="str">
        <f t="shared" si="3"/>
        <v>X</v>
      </c>
      <c r="M33" s="195" t="str">
        <f>VLOOKUP(C33,bilan_socle!$R$5:$Y$49,7,FALSE())</f>
        <v/>
      </c>
      <c r="N33" s="195" t="str">
        <f t="shared" si="4"/>
        <v>X</v>
      </c>
      <c r="O33" s="195" t="str">
        <f>VLOOKUP(C33,bilan_socle!$R$5:$Y$49,6,FALSE())</f>
        <v/>
      </c>
      <c r="P33" s="195" t="str">
        <f t="shared" si="5"/>
        <v>X</v>
      </c>
      <c r="Q33" s="195" t="str">
        <f>VLOOKUP(C33,bilan_socle!$R$5:$Y$49,8,FALSE())</f>
        <v/>
      </c>
      <c r="R33" s="195" t="str">
        <f t="shared" si="6"/>
        <v>X</v>
      </c>
      <c r="S33" s="195" t="str">
        <f>VLOOKUP(C33,bilan_socle!$R$5:$Z$49,9,FALSE())</f>
        <v/>
      </c>
      <c r="T33" s="204"/>
      <c r="U33" s="205"/>
      <c r="V33" s="203"/>
      <c r="W33" s="206"/>
      <c r="Y33" s="199">
        <v>20</v>
      </c>
      <c r="Z33" s="192" t="str">
        <f>Entrée_des_observations!A24</f>
        <v>Elève-20</v>
      </c>
      <c r="AA33" s="204"/>
      <c r="AB33" s="205"/>
      <c r="AC33" s="204"/>
      <c r="AD33" s="205"/>
      <c r="AE33" s="204"/>
      <c r="AF33" s="205"/>
      <c r="AG33" s="205"/>
      <c r="AH33" s="205"/>
    </row>
    <row r="34" spans="1:34">
      <c r="A34" s="190">
        <v>21</v>
      </c>
      <c r="B34" s="191"/>
      <c r="C34" s="192" t="str">
        <f>Entrée_des_observations!A25</f>
        <v>Elève-21</v>
      </c>
      <c r="D34" s="193"/>
      <c r="E34" s="194"/>
      <c r="F34" s="195" t="str">
        <f t="shared" si="0"/>
        <v>X</v>
      </c>
      <c r="G34" s="195" t="str">
        <f>VLOOKUP(C34,bilan_socle!$R$5:$Y$49,2,FALSE())</f>
        <v/>
      </c>
      <c r="H34" s="195" t="str">
        <f t="shared" si="1"/>
        <v>X</v>
      </c>
      <c r="I34" s="195" t="str">
        <f>VLOOKUP(C34,bilan_socle!$R$5:$Y$49,5,FALSE())</f>
        <v/>
      </c>
      <c r="J34" s="195" t="str">
        <f t="shared" si="2"/>
        <v>X</v>
      </c>
      <c r="K34" s="195" t="str">
        <f>VLOOKUP(C34,bilan_socle!$R$5:$Y$49,4,FALSE())</f>
        <v/>
      </c>
      <c r="L34" s="195" t="str">
        <f t="shared" si="3"/>
        <v>X</v>
      </c>
      <c r="M34" s="195" t="str">
        <f>VLOOKUP(C34,bilan_socle!$R$5:$Y$49,7,FALSE())</f>
        <v/>
      </c>
      <c r="N34" s="195" t="str">
        <f t="shared" si="4"/>
        <v>X</v>
      </c>
      <c r="O34" s="195" t="str">
        <f>VLOOKUP(C34,bilan_socle!$R$5:$Y$49,6,FALSE())</f>
        <v/>
      </c>
      <c r="P34" s="195" t="str">
        <f t="shared" si="5"/>
        <v>X</v>
      </c>
      <c r="Q34" s="195" t="str">
        <f>VLOOKUP(C34,bilan_socle!$R$5:$Y$49,8,FALSE())</f>
        <v/>
      </c>
      <c r="R34" s="195" t="str">
        <f t="shared" si="6"/>
        <v>X</v>
      </c>
      <c r="S34" s="195" t="str">
        <f>VLOOKUP(C34,bilan_socle!$R$5:$Z$49,9,FALSE())</f>
        <v/>
      </c>
      <c r="T34" s="196"/>
      <c r="U34" s="197"/>
      <c r="V34" s="194"/>
      <c r="W34" s="198"/>
      <c r="Y34" s="190">
        <v>21</v>
      </c>
      <c r="Z34" s="192" t="str">
        <f>Entrée_des_observations!A25</f>
        <v>Elève-21</v>
      </c>
      <c r="AA34" s="196"/>
      <c r="AB34" s="197"/>
      <c r="AC34" s="196"/>
      <c r="AD34" s="197"/>
      <c r="AE34" s="196"/>
      <c r="AF34" s="197"/>
      <c r="AG34" s="197"/>
      <c r="AH34" s="197"/>
    </row>
    <row r="35" spans="1:34">
      <c r="A35" s="199">
        <v>22</v>
      </c>
      <c r="B35" s="200"/>
      <c r="C35" s="201" t="str">
        <f>Entrée_des_observations!A26</f>
        <v>Elève-22</v>
      </c>
      <c r="D35" s="202"/>
      <c r="E35" s="203"/>
      <c r="F35" s="195" t="str">
        <f t="shared" si="0"/>
        <v>X</v>
      </c>
      <c r="G35" s="195" t="str">
        <f>VLOOKUP(C35,bilan_socle!$R$5:$Y$49,2,FALSE())</f>
        <v/>
      </c>
      <c r="H35" s="195" t="str">
        <f t="shared" si="1"/>
        <v>X</v>
      </c>
      <c r="I35" s="195" t="str">
        <f>VLOOKUP(C35,bilan_socle!$R$5:$Y$49,5,FALSE())</f>
        <v/>
      </c>
      <c r="J35" s="195" t="str">
        <f t="shared" si="2"/>
        <v>X</v>
      </c>
      <c r="K35" s="195" t="str">
        <f>VLOOKUP(C35,bilan_socle!$R$5:$Y$49,4,FALSE())</f>
        <v/>
      </c>
      <c r="L35" s="195" t="str">
        <f t="shared" si="3"/>
        <v>X</v>
      </c>
      <c r="M35" s="195" t="str">
        <f>VLOOKUP(C35,bilan_socle!$R$5:$Y$49,7,FALSE())</f>
        <v/>
      </c>
      <c r="N35" s="195" t="str">
        <f t="shared" si="4"/>
        <v>X</v>
      </c>
      <c r="O35" s="195" t="str">
        <f>VLOOKUP(C35,bilan_socle!$R$5:$Y$49,6,FALSE())</f>
        <v/>
      </c>
      <c r="P35" s="195" t="str">
        <f t="shared" si="5"/>
        <v>X</v>
      </c>
      <c r="Q35" s="195" t="str">
        <f>VLOOKUP(C35,bilan_socle!$R$5:$Y$49,8,FALSE())</f>
        <v/>
      </c>
      <c r="R35" s="195" t="str">
        <f t="shared" si="6"/>
        <v>X</v>
      </c>
      <c r="S35" s="195" t="str">
        <f>VLOOKUP(C35,bilan_socle!$R$5:$Z$49,9,FALSE())</f>
        <v/>
      </c>
      <c r="T35" s="204"/>
      <c r="U35" s="205"/>
      <c r="V35" s="203"/>
      <c r="W35" s="206"/>
      <c r="Y35" s="199">
        <v>22</v>
      </c>
      <c r="Z35" s="192" t="str">
        <f>Entrée_des_observations!A26</f>
        <v>Elève-22</v>
      </c>
      <c r="AA35" s="204"/>
      <c r="AB35" s="205"/>
      <c r="AC35" s="204"/>
      <c r="AD35" s="205"/>
      <c r="AE35" s="204"/>
      <c r="AF35" s="205"/>
      <c r="AG35" s="205"/>
      <c r="AH35" s="205"/>
    </row>
    <row r="36" spans="1:34">
      <c r="A36" s="190">
        <v>23</v>
      </c>
      <c r="B36" s="191"/>
      <c r="C36" s="192" t="str">
        <f>Entrée_des_observations!A27</f>
        <v>Elève-23</v>
      </c>
      <c r="D36" s="193"/>
      <c r="E36" s="194"/>
      <c r="F36" s="195" t="str">
        <f t="shared" si="0"/>
        <v>X</v>
      </c>
      <c r="G36" s="195" t="str">
        <f>VLOOKUP(C36,bilan_socle!$R$5:$Y$49,2,FALSE())</f>
        <v/>
      </c>
      <c r="H36" s="195" t="str">
        <f t="shared" si="1"/>
        <v>X</v>
      </c>
      <c r="I36" s="195" t="str">
        <f>VLOOKUP(C36,bilan_socle!$R$5:$Y$49,5,FALSE())</f>
        <v/>
      </c>
      <c r="J36" s="195" t="str">
        <f t="shared" si="2"/>
        <v>X</v>
      </c>
      <c r="K36" s="195" t="str">
        <f>VLOOKUP(C36,bilan_socle!$R$5:$Y$49,4,FALSE())</f>
        <v/>
      </c>
      <c r="L36" s="195" t="str">
        <f t="shared" si="3"/>
        <v>X</v>
      </c>
      <c r="M36" s="195" t="str">
        <f>VLOOKUP(C36,bilan_socle!$R$5:$Y$49,7,FALSE())</f>
        <v/>
      </c>
      <c r="N36" s="195" t="str">
        <f t="shared" si="4"/>
        <v>X</v>
      </c>
      <c r="O36" s="195" t="str">
        <f>VLOOKUP(C36,bilan_socle!$R$5:$Y$49,6,FALSE())</f>
        <v/>
      </c>
      <c r="P36" s="195" t="str">
        <f t="shared" si="5"/>
        <v>X</v>
      </c>
      <c r="Q36" s="195" t="str">
        <f>VLOOKUP(C36,bilan_socle!$R$5:$Y$49,8,FALSE())</f>
        <v/>
      </c>
      <c r="R36" s="195" t="str">
        <f t="shared" si="6"/>
        <v>X</v>
      </c>
      <c r="S36" s="195" t="str">
        <f>VLOOKUP(C36,bilan_socle!$R$5:$Z$49,9,FALSE())</f>
        <v/>
      </c>
      <c r="T36" s="196"/>
      <c r="U36" s="197"/>
      <c r="V36" s="194"/>
      <c r="W36" s="198"/>
      <c r="Y36" s="190">
        <v>23</v>
      </c>
      <c r="Z36" s="192" t="str">
        <f>Entrée_des_observations!A27</f>
        <v>Elève-23</v>
      </c>
      <c r="AA36" s="196"/>
      <c r="AB36" s="197"/>
      <c r="AC36" s="196"/>
      <c r="AD36" s="197"/>
      <c r="AE36" s="196"/>
      <c r="AF36" s="197"/>
      <c r="AG36" s="197"/>
      <c r="AH36" s="197"/>
    </row>
    <row r="37" spans="1:34">
      <c r="A37" s="199">
        <v>24</v>
      </c>
      <c r="B37" s="200"/>
      <c r="C37" s="201" t="str">
        <f>Entrée_des_observations!A28</f>
        <v>Elève-24</v>
      </c>
      <c r="D37" s="202"/>
      <c r="E37" s="203"/>
      <c r="F37" s="195" t="str">
        <f t="shared" si="0"/>
        <v>X</v>
      </c>
      <c r="G37" s="195" t="str">
        <f>VLOOKUP(C37,bilan_socle!$R$5:$Y$49,2,FALSE())</f>
        <v/>
      </c>
      <c r="H37" s="195" t="str">
        <f t="shared" si="1"/>
        <v>X</v>
      </c>
      <c r="I37" s="195" t="str">
        <f>VLOOKUP(C37,bilan_socle!$R$5:$Y$49,5,FALSE())</f>
        <v/>
      </c>
      <c r="J37" s="195" t="str">
        <f t="shared" si="2"/>
        <v>X</v>
      </c>
      <c r="K37" s="195" t="str">
        <f>VLOOKUP(C37,bilan_socle!$R$5:$Y$49,4,FALSE())</f>
        <v/>
      </c>
      <c r="L37" s="195" t="str">
        <f t="shared" si="3"/>
        <v>X</v>
      </c>
      <c r="M37" s="195" t="str">
        <f>VLOOKUP(C37,bilan_socle!$R$5:$Y$49,7,FALSE())</f>
        <v/>
      </c>
      <c r="N37" s="195" t="str">
        <f t="shared" si="4"/>
        <v>X</v>
      </c>
      <c r="O37" s="195" t="str">
        <f>VLOOKUP(C37,bilan_socle!$R$5:$Y$49,6,FALSE())</f>
        <v/>
      </c>
      <c r="P37" s="195" t="str">
        <f t="shared" si="5"/>
        <v>X</v>
      </c>
      <c r="Q37" s="195" t="str">
        <f>VLOOKUP(C37,bilan_socle!$R$5:$Y$49,8,FALSE())</f>
        <v/>
      </c>
      <c r="R37" s="195" t="str">
        <f t="shared" si="6"/>
        <v>X</v>
      </c>
      <c r="S37" s="195" t="str">
        <f>VLOOKUP(C37,bilan_socle!$R$5:$Z$49,9,FALSE())</f>
        <v/>
      </c>
      <c r="T37" s="204"/>
      <c r="U37" s="205"/>
      <c r="V37" s="203"/>
      <c r="W37" s="206"/>
      <c r="Y37" s="199">
        <v>24</v>
      </c>
      <c r="Z37" s="192" t="str">
        <f>Entrée_des_observations!A28</f>
        <v>Elève-24</v>
      </c>
      <c r="AA37" s="204"/>
      <c r="AB37" s="205"/>
      <c r="AC37" s="204"/>
      <c r="AD37" s="205"/>
      <c r="AE37" s="204"/>
      <c r="AF37" s="205"/>
      <c r="AG37" s="205"/>
      <c r="AH37" s="205"/>
    </row>
    <row r="38" spans="1:34">
      <c r="A38" s="190">
        <v>25</v>
      </c>
      <c r="B38" s="191"/>
      <c r="C38" s="192" t="str">
        <f>Entrée_des_observations!A29</f>
        <v>Elève-25</v>
      </c>
      <c r="D38" s="193"/>
      <c r="E38" s="194"/>
      <c r="F38" s="195" t="str">
        <f t="shared" si="0"/>
        <v>X</v>
      </c>
      <c r="G38" s="195" t="str">
        <f>VLOOKUP(C38,bilan_socle!$R$5:$Y$49,2,FALSE())</f>
        <v/>
      </c>
      <c r="H38" s="195" t="str">
        <f t="shared" si="1"/>
        <v>X</v>
      </c>
      <c r="I38" s="195" t="str">
        <f>VLOOKUP(C38,bilan_socle!$R$5:$Y$49,5,FALSE())</f>
        <v/>
      </c>
      <c r="J38" s="195" t="str">
        <f t="shared" si="2"/>
        <v>X</v>
      </c>
      <c r="K38" s="195" t="str">
        <f>VLOOKUP(C38,bilan_socle!$R$5:$Y$49,4,FALSE())</f>
        <v/>
      </c>
      <c r="L38" s="195" t="str">
        <f t="shared" si="3"/>
        <v>X</v>
      </c>
      <c r="M38" s="195" t="str">
        <f>VLOOKUP(C38,bilan_socle!$R$5:$Y$49,7,FALSE())</f>
        <v/>
      </c>
      <c r="N38" s="195" t="str">
        <f t="shared" si="4"/>
        <v>X</v>
      </c>
      <c r="O38" s="195" t="str">
        <f>VLOOKUP(C38,bilan_socle!$R$5:$Y$49,6,FALSE())</f>
        <v/>
      </c>
      <c r="P38" s="195" t="str">
        <f t="shared" si="5"/>
        <v>X</v>
      </c>
      <c r="Q38" s="195" t="str">
        <f>VLOOKUP(C38,bilan_socle!$R$5:$Y$49,8,FALSE())</f>
        <v/>
      </c>
      <c r="R38" s="195" t="str">
        <f t="shared" si="6"/>
        <v>X</v>
      </c>
      <c r="S38" s="195" t="str">
        <f>VLOOKUP(C38,bilan_socle!$R$5:$Z$49,9,FALSE())</f>
        <v/>
      </c>
      <c r="T38" s="196"/>
      <c r="U38" s="197"/>
      <c r="V38" s="194"/>
      <c r="W38" s="198"/>
      <c r="Y38" s="190">
        <v>25</v>
      </c>
      <c r="Z38" s="192" t="str">
        <f>Entrée_des_observations!A29</f>
        <v>Elève-25</v>
      </c>
      <c r="AA38" s="196"/>
      <c r="AB38" s="197"/>
      <c r="AC38" s="196"/>
      <c r="AD38" s="197"/>
      <c r="AE38" s="196"/>
      <c r="AF38" s="197"/>
      <c r="AG38" s="197"/>
      <c r="AH38" s="197"/>
    </row>
    <row r="39" spans="1:34">
      <c r="A39" s="199">
        <v>26</v>
      </c>
      <c r="B39" s="200"/>
      <c r="C39" s="201" t="str">
        <f>Entrée_des_observations!A30</f>
        <v>Elève-26</v>
      </c>
      <c r="D39" s="202"/>
      <c r="E39" s="203"/>
      <c r="F39" s="195" t="str">
        <f t="shared" si="0"/>
        <v>X</v>
      </c>
      <c r="G39" s="195" t="str">
        <f>VLOOKUP(C39,bilan_socle!$R$5:$Y$49,2,FALSE())</f>
        <v/>
      </c>
      <c r="H39" s="195" t="str">
        <f t="shared" si="1"/>
        <v>X</v>
      </c>
      <c r="I39" s="195" t="str">
        <f>VLOOKUP(C39,bilan_socle!$R$5:$Y$49,5,FALSE())</f>
        <v/>
      </c>
      <c r="J39" s="195" t="str">
        <f t="shared" si="2"/>
        <v>X</v>
      </c>
      <c r="K39" s="195" t="str">
        <f>VLOOKUP(C39,bilan_socle!$R$5:$Y$49,4,FALSE())</f>
        <v/>
      </c>
      <c r="L39" s="195" t="str">
        <f t="shared" si="3"/>
        <v>X</v>
      </c>
      <c r="M39" s="195" t="str">
        <f>VLOOKUP(C39,bilan_socle!$R$5:$Y$49,7,FALSE())</f>
        <v/>
      </c>
      <c r="N39" s="195" t="str">
        <f t="shared" si="4"/>
        <v>X</v>
      </c>
      <c r="O39" s="195" t="str">
        <f>VLOOKUP(C39,bilan_socle!$R$5:$Y$49,6,FALSE())</f>
        <v/>
      </c>
      <c r="P39" s="195" t="str">
        <f t="shared" si="5"/>
        <v>X</v>
      </c>
      <c r="Q39" s="195" t="str">
        <f>VLOOKUP(C39,bilan_socle!$R$5:$Y$49,8,FALSE())</f>
        <v/>
      </c>
      <c r="R39" s="195" t="str">
        <f t="shared" si="6"/>
        <v>X</v>
      </c>
      <c r="S39" s="195" t="str">
        <f>VLOOKUP(C39,bilan_socle!$R$5:$Z$49,9,FALSE())</f>
        <v/>
      </c>
      <c r="T39" s="204"/>
      <c r="U39" s="205"/>
      <c r="V39" s="203"/>
      <c r="W39" s="206"/>
      <c r="Y39" s="199">
        <v>26</v>
      </c>
      <c r="Z39" s="192" t="str">
        <f>Entrée_des_observations!A30</f>
        <v>Elève-26</v>
      </c>
      <c r="AA39" s="204"/>
      <c r="AB39" s="205"/>
      <c r="AC39" s="204"/>
      <c r="AD39" s="205"/>
      <c r="AE39" s="204"/>
      <c r="AF39" s="205"/>
      <c r="AG39" s="205"/>
      <c r="AH39" s="205"/>
    </row>
    <row r="40" spans="1:34">
      <c r="A40" s="190">
        <v>27</v>
      </c>
      <c r="B40" s="191"/>
      <c r="C40" s="192" t="str">
        <f>Entrée_des_observations!A31</f>
        <v>Elève-27</v>
      </c>
      <c r="D40" s="193"/>
      <c r="E40" s="194"/>
      <c r="F40" s="195" t="str">
        <f t="shared" si="0"/>
        <v>X</v>
      </c>
      <c r="G40" s="195" t="str">
        <f>VLOOKUP(C40,bilan_socle!$R$5:$Y$49,2,FALSE())</f>
        <v/>
      </c>
      <c r="H40" s="195" t="str">
        <f t="shared" si="1"/>
        <v>X</v>
      </c>
      <c r="I40" s="195" t="str">
        <f>VLOOKUP(C40,bilan_socle!$R$5:$Y$49,5,FALSE())</f>
        <v/>
      </c>
      <c r="J40" s="195" t="str">
        <f t="shared" si="2"/>
        <v>X</v>
      </c>
      <c r="K40" s="195" t="str">
        <f>VLOOKUP(C40,bilan_socle!$R$5:$Y$49,4,FALSE())</f>
        <v/>
      </c>
      <c r="L40" s="195" t="str">
        <f t="shared" si="3"/>
        <v>X</v>
      </c>
      <c r="M40" s="195" t="str">
        <f>VLOOKUP(C40,bilan_socle!$R$5:$Y$49,7,FALSE())</f>
        <v/>
      </c>
      <c r="N40" s="195" t="str">
        <f t="shared" si="4"/>
        <v>X</v>
      </c>
      <c r="O40" s="195" t="str">
        <f>VLOOKUP(C40,bilan_socle!$R$5:$Y$49,6,FALSE())</f>
        <v/>
      </c>
      <c r="P40" s="195" t="str">
        <f t="shared" si="5"/>
        <v>X</v>
      </c>
      <c r="Q40" s="195" t="str">
        <f>VLOOKUP(C40,bilan_socle!$R$5:$Y$49,8,FALSE())</f>
        <v/>
      </c>
      <c r="R40" s="195" t="str">
        <f t="shared" si="6"/>
        <v>X</v>
      </c>
      <c r="S40" s="195" t="str">
        <f>VLOOKUP(C40,bilan_socle!$R$5:$Z$49,9,FALSE())</f>
        <v/>
      </c>
      <c r="T40" s="196"/>
      <c r="U40" s="197"/>
      <c r="V40" s="194"/>
      <c r="W40" s="198"/>
      <c r="Y40" s="190">
        <v>27</v>
      </c>
      <c r="Z40" s="192" t="str">
        <f>Entrée_des_observations!A31</f>
        <v>Elève-27</v>
      </c>
      <c r="AA40" s="196"/>
      <c r="AB40" s="197"/>
      <c r="AC40" s="196"/>
      <c r="AD40" s="197"/>
      <c r="AE40" s="196"/>
      <c r="AF40" s="197"/>
      <c r="AG40" s="197"/>
      <c r="AH40" s="197"/>
    </row>
    <row r="41" spans="1:34">
      <c r="A41" s="199">
        <v>28</v>
      </c>
      <c r="B41" s="200"/>
      <c r="C41" s="201" t="str">
        <f>Entrée_des_observations!A32</f>
        <v>Elève-28</v>
      </c>
      <c r="D41" s="202"/>
      <c r="E41" s="203"/>
      <c r="F41" s="195" t="str">
        <f t="shared" si="0"/>
        <v>X</v>
      </c>
      <c r="G41" s="195" t="str">
        <f>VLOOKUP(C41,bilan_socle!$R$5:$Y$49,2,FALSE())</f>
        <v/>
      </c>
      <c r="H41" s="195" t="str">
        <f t="shared" si="1"/>
        <v>X</v>
      </c>
      <c r="I41" s="195" t="str">
        <f>VLOOKUP(C41,bilan_socle!$R$5:$Y$49,5,FALSE())</f>
        <v/>
      </c>
      <c r="J41" s="195" t="str">
        <f t="shared" si="2"/>
        <v>X</v>
      </c>
      <c r="K41" s="195" t="str">
        <f>VLOOKUP(C41,bilan_socle!$R$5:$Y$49,4,FALSE())</f>
        <v/>
      </c>
      <c r="L41" s="195" t="str">
        <f t="shared" si="3"/>
        <v>X</v>
      </c>
      <c r="M41" s="195" t="str">
        <f>VLOOKUP(C41,bilan_socle!$R$5:$Y$49,7,FALSE())</f>
        <v/>
      </c>
      <c r="N41" s="195" t="str">
        <f t="shared" si="4"/>
        <v>X</v>
      </c>
      <c r="O41" s="195" t="str">
        <f>VLOOKUP(C41,bilan_socle!$R$5:$Y$49,6,FALSE())</f>
        <v/>
      </c>
      <c r="P41" s="195" t="str">
        <f t="shared" si="5"/>
        <v>X</v>
      </c>
      <c r="Q41" s="195" t="str">
        <f>VLOOKUP(C41,bilan_socle!$R$5:$Y$49,8,FALSE())</f>
        <v/>
      </c>
      <c r="R41" s="195" t="str">
        <f t="shared" si="6"/>
        <v>X</v>
      </c>
      <c r="S41" s="195" t="str">
        <f>VLOOKUP(C41,bilan_socle!$R$5:$Z$49,9,FALSE())</f>
        <v/>
      </c>
      <c r="T41" s="204"/>
      <c r="U41" s="205"/>
      <c r="V41" s="203"/>
      <c r="W41" s="206"/>
      <c r="Y41" s="199">
        <v>28</v>
      </c>
      <c r="Z41" s="192" t="str">
        <f>Entrée_des_observations!A32</f>
        <v>Elève-28</v>
      </c>
      <c r="AA41" s="204"/>
      <c r="AB41" s="205"/>
      <c r="AC41" s="204"/>
      <c r="AD41" s="205"/>
      <c r="AE41" s="204"/>
      <c r="AF41" s="205"/>
      <c r="AG41" s="205"/>
      <c r="AH41" s="205"/>
    </row>
    <row r="42" spans="1:34">
      <c r="A42" s="190">
        <v>29</v>
      </c>
      <c r="B42" s="191"/>
      <c r="C42" s="192" t="str">
        <f>Entrée_des_observations!A33</f>
        <v>Elève-29</v>
      </c>
      <c r="D42" s="207"/>
      <c r="E42" s="208"/>
      <c r="F42" s="195" t="str">
        <f t="shared" si="0"/>
        <v>X</v>
      </c>
      <c r="G42" s="195" t="str">
        <f>VLOOKUP(C42,bilan_socle!$R$5:$Y$49,2,FALSE())</f>
        <v/>
      </c>
      <c r="H42" s="195" t="str">
        <f t="shared" si="1"/>
        <v>X</v>
      </c>
      <c r="I42" s="195" t="str">
        <f>VLOOKUP(C42,bilan_socle!$R$5:$Y$49,5,FALSE())</f>
        <v/>
      </c>
      <c r="J42" s="195" t="str">
        <f t="shared" si="2"/>
        <v>X</v>
      </c>
      <c r="K42" s="195" t="str">
        <f>VLOOKUP(C42,bilan_socle!$R$5:$Y$49,4,FALSE())</f>
        <v/>
      </c>
      <c r="L42" s="195" t="str">
        <f t="shared" si="3"/>
        <v>X</v>
      </c>
      <c r="M42" s="195" t="str">
        <f>VLOOKUP(C42,bilan_socle!$R$5:$Y$49,7,FALSE())</f>
        <v/>
      </c>
      <c r="N42" s="195" t="str">
        <f t="shared" si="4"/>
        <v>X</v>
      </c>
      <c r="O42" s="195" t="str">
        <f>VLOOKUP(C42,bilan_socle!$R$5:$Y$49,6,FALSE())</f>
        <v/>
      </c>
      <c r="P42" s="195" t="str">
        <f t="shared" si="5"/>
        <v>X</v>
      </c>
      <c r="Q42" s="195" t="str">
        <f>VLOOKUP(C42,bilan_socle!$R$5:$Y$49,8,FALSE())</f>
        <v/>
      </c>
      <c r="R42" s="195" t="str">
        <f t="shared" si="6"/>
        <v>X</v>
      </c>
      <c r="S42" s="195" t="str">
        <f>VLOOKUP(C42,bilan_socle!$R$5:$Z$49,9,FALSE())</f>
        <v/>
      </c>
      <c r="T42" s="209"/>
      <c r="U42" s="210"/>
      <c r="V42" s="211"/>
      <c r="W42" s="212"/>
      <c r="Y42" s="190">
        <v>29</v>
      </c>
      <c r="Z42" s="192" t="str">
        <f>Entrée_des_observations!A33</f>
        <v>Elève-29</v>
      </c>
      <c r="AA42" s="213"/>
      <c r="AB42" s="213"/>
      <c r="AC42" s="213"/>
      <c r="AD42" s="213"/>
      <c r="AE42" s="213"/>
      <c r="AF42" s="210"/>
      <c r="AG42" s="210"/>
      <c r="AH42" s="210"/>
    </row>
    <row r="43" spans="1:34">
      <c r="A43" s="199">
        <v>30</v>
      </c>
      <c r="B43" s="200"/>
      <c r="C43" s="201" t="str">
        <f>Entrée_des_observations!A34</f>
        <v>Elève-30</v>
      </c>
      <c r="D43" s="202"/>
      <c r="E43" s="214"/>
      <c r="F43" s="195" t="str">
        <f t="shared" si="0"/>
        <v>X</v>
      </c>
      <c r="G43" s="195" t="str">
        <f>VLOOKUP(C43,bilan_socle!$R$5:$Y$49,2,FALSE())</f>
        <v/>
      </c>
      <c r="H43" s="195" t="str">
        <f t="shared" si="1"/>
        <v>X</v>
      </c>
      <c r="I43" s="195" t="str">
        <f>VLOOKUP(C43,bilan_socle!$R$5:$Y$49,5,FALSE())</f>
        <v/>
      </c>
      <c r="J43" s="195" t="str">
        <f t="shared" si="2"/>
        <v>X</v>
      </c>
      <c r="K43" s="195" t="str">
        <f>VLOOKUP(C43,bilan_socle!$R$5:$Y$49,4,FALSE())</f>
        <v/>
      </c>
      <c r="L43" s="195" t="str">
        <f t="shared" si="3"/>
        <v>X</v>
      </c>
      <c r="M43" s="195" t="str">
        <f>VLOOKUP(C43,bilan_socle!$R$5:$Y$49,7,FALSE())</f>
        <v/>
      </c>
      <c r="N43" s="195" t="str">
        <f t="shared" si="4"/>
        <v>X</v>
      </c>
      <c r="O43" s="195" t="str">
        <f>VLOOKUP(C43,bilan_socle!$R$5:$Y$49,6,FALSE())</f>
        <v/>
      </c>
      <c r="P43" s="195" t="str">
        <f t="shared" si="5"/>
        <v>X</v>
      </c>
      <c r="Q43" s="195" t="str">
        <f>VLOOKUP(C43,bilan_socle!$R$5:$Y$49,8,FALSE())</f>
        <v/>
      </c>
      <c r="R43" s="195" t="str">
        <f t="shared" si="6"/>
        <v>X</v>
      </c>
      <c r="S43" s="195" t="str">
        <f>VLOOKUP(C43,bilan_socle!$R$5:$Z$49,9,FALSE())</f>
        <v/>
      </c>
      <c r="T43" s="215"/>
      <c r="U43" s="205"/>
      <c r="V43" s="203"/>
      <c r="W43" s="206"/>
      <c r="Y43" s="199">
        <v>30</v>
      </c>
      <c r="Z43" s="192" t="str">
        <f>Entrée_des_observations!A34</f>
        <v>Elève-30</v>
      </c>
      <c r="AA43" s="216"/>
      <c r="AB43" s="216"/>
      <c r="AC43" s="216"/>
      <c r="AD43" s="216"/>
      <c r="AE43" s="216"/>
      <c r="AF43" s="205"/>
      <c r="AG43" s="205"/>
      <c r="AH43" s="205"/>
    </row>
    <row r="44" spans="1:34">
      <c r="A44" s="190">
        <v>31</v>
      </c>
      <c r="B44" s="191"/>
      <c r="C44" s="192" t="str">
        <f>Entrée_des_observations!A35</f>
        <v>Elève-31</v>
      </c>
      <c r="D44" s="193"/>
      <c r="E44" s="208"/>
      <c r="F44" s="195" t="str">
        <f t="shared" si="0"/>
        <v>X</v>
      </c>
      <c r="G44" s="195" t="str">
        <f>VLOOKUP(C44,bilan_socle!$R$5:$Y$49,2,FALSE())</f>
        <v/>
      </c>
      <c r="H44" s="195" t="str">
        <f t="shared" si="1"/>
        <v>X</v>
      </c>
      <c r="I44" s="195" t="str">
        <f>VLOOKUP(C44,bilan_socle!$R$5:$Y$49,5,FALSE())</f>
        <v/>
      </c>
      <c r="J44" s="195" t="str">
        <f t="shared" si="2"/>
        <v>X</v>
      </c>
      <c r="K44" s="195" t="str">
        <f>VLOOKUP(C44,bilan_socle!$R$5:$Y$49,4,FALSE())</f>
        <v/>
      </c>
      <c r="L44" s="195" t="str">
        <f t="shared" si="3"/>
        <v>X</v>
      </c>
      <c r="M44" s="195" t="str">
        <f>VLOOKUP(C44,bilan_socle!$R$5:$Y$49,7,FALSE())</f>
        <v/>
      </c>
      <c r="N44" s="195" t="str">
        <f t="shared" si="4"/>
        <v>X</v>
      </c>
      <c r="O44" s="195" t="str">
        <f>VLOOKUP(C44,bilan_socle!$R$5:$Y$49,6,FALSE())</f>
        <v/>
      </c>
      <c r="P44" s="195" t="str">
        <f t="shared" si="5"/>
        <v>X</v>
      </c>
      <c r="Q44" s="195" t="str">
        <f>VLOOKUP(C44,bilan_socle!$R$5:$Y$49,8,FALSE())</f>
        <v/>
      </c>
      <c r="R44" s="195" t="str">
        <f t="shared" si="6"/>
        <v>X</v>
      </c>
      <c r="S44" s="195" t="str">
        <f>VLOOKUP(C44,bilan_socle!$R$5:$Z$49,9,FALSE())</f>
        <v/>
      </c>
      <c r="T44" s="217"/>
      <c r="U44" s="197"/>
      <c r="V44" s="194"/>
      <c r="W44" s="198"/>
      <c r="Y44" s="190">
        <v>31</v>
      </c>
      <c r="Z44" s="192" t="str">
        <f>Entrée_des_observations!A35</f>
        <v>Elève-31</v>
      </c>
      <c r="AA44" s="213"/>
      <c r="AB44" s="213"/>
      <c r="AC44" s="213"/>
      <c r="AD44" s="213"/>
      <c r="AE44" s="213"/>
      <c r="AF44" s="197"/>
      <c r="AG44" s="197"/>
      <c r="AH44" s="197"/>
    </row>
    <row r="45" spans="1:34">
      <c r="A45" s="199">
        <v>32</v>
      </c>
      <c r="B45" s="200"/>
      <c r="C45" s="201" t="str">
        <f>Entrée_des_observations!A36</f>
        <v>Elève-32</v>
      </c>
      <c r="D45" s="202"/>
      <c r="E45" s="214"/>
      <c r="F45" s="195" t="str">
        <f t="shared" si="0"/>
        <v>X</v>
      </c>
      <c r="G45" s="195" t="str">
        <f>VLOOKUP(C45,bilan_socle!$R$5:$Y$49,2,FALSE())</f>
        <v/>
      </c>
      <c r="H45" s="195" t="str">
        <f t="shared" si="1"/>
        <v>X</v>
      </c>
      <c r="I45" s="195" t="str">
        <f>VLOOKUP(C45,bilan_socle!$R$5:$Y$49,5,FALSE())</f>
        <v/>
      </c>
      <c r="J45" s="195" t="str">
        <f t="shared" si="2"/>
        <v>X</v>
      </c>
      <c r="K45" s="195" t="str">
        <f>VLOOKUP(C45,bilan_socle!$R$5:$Y$49,4,FALSE())</f>
        <v/>
      </c>
      <c r="L45" s="195" t="str">
        <f t="shared" si="3"/>
        <v>X</v>
      </c>
      <c r="M45" s="195" t="str">
        <f>VLOOKUP(C45,bilan_socle!$R$5:$Y$49,7,FALSE())</f>
        <v/>
      </c>
      <c r="N45" s="195" t="str">
        <f t="shared" si="4"/>
        <v>X</v>
      </c>
      <c r="O45" s="195" t="str">
        <f>VLOOKUP(C45,bilan_socle!$R$5:$Y$49,6,FALSE())</f>
        <v/>
      </c>
      <c r="P45" s="195" t="str">
        <f t="shared" si="5"/>
        <v>X</v>
      </c>
      <c r="Q45" s="195" t="str">
        <f>VLOOKUP(C45,bilan_socle!$R$5:$Y$49,8,FALSE())</f>
        <v/>
      </c>
      <c r="R45" s="195" t="str">
        <f t="shared" si="6"/>
        <v>X</v>
      </c>
      <c r="S45" s="195" t="str">
        <f>VLOOKUP(C45,bilan_socle!$R$5:$Z$49,9,FALSE())</f>
        <v/>
      </c>
      <c r="T45" s="215"/>
      <c r="U45" s="205"/>
      <c r="V45" s="203"/>
      <c r="W45" s="206"/>
      <c r="Y45" s="199">
        <v>32</v>
      </c>
      <c r="Z45" s="192" t="str">
        <f>Entrée_des_observations!A36</f>
        <v>Elève-32</v>
      </c>
      <c r="AA45" s="216"/>
      <c r="AB45" s="216"/>
      <c r="AC45" s="216"/>
      <c r="AD45" s="216"/>
      <c r="AE45" s="216"/>
      <c r="AF45" s="205"/>
      <c r="AG45" s="205"/>
      <c r="AH45" s="205"/>
    </row>
    <row r="46" spans="1:34">
      <c r="A46" s="190">
        <v>33</v>
      </c>
      <c r="B46" s="191"/>
      <c r="C46" s="192" t="str">
        <f>Entrée_des_observations!A37</f>
        <v>Elève-33</v>
      </c>
      <c r="D46" s="193"/>
      <c r="E46" s="208"/>
      <c r="F46" s="195" t="str">
        <f t="shared" si="0"/>
        <v>X</v>
      </c>
      <c r="G46" s="195" t="str">
        <f>VLOOKUP(C46,bilan_socle!$R$5:$Y$49,2,FALSE())</f>
        <v/>
      </c>
      <c r="H46" s="195" t="str">
        <f t="shared" si="1"/>
        <v>X</v>
      </c>
      <c r="I46" s="195" t="str">
        <f>VLOOKUP(C46,bilan_socle!$R$5:$Y$49,5,FALSE())</f>
        <v/>
      </c>
      <c r="J46" s="195" t="str">
        <f t="shared" si="2"/>
        <v>X</v>
      </c>
      <c r="K46" s="195" t="str">
        <f>VLOOKUP(C46,bilan_socle!$R$5:$Y$49,4,FALSE())</f>
        <v/>
      </c>
      <c r="L46" s="195" t="str">
        <f t="shared" si="3"/>
        <v>X</v>
      </c>
      <c r="M46" s="195" t="str">
        <f>VLOOKUP(C46,bilan_socle!$R$5:$Y$49,7,FALSE())</f>
        <v/>
      </c>
      <c r="N46" s="195" t="str">
        <f t="shared" si="4"/>
        <v>X</v>
      </c>
      <c r="O46" s="195" t="str">
        <f>VLOOKUP(C46,bilan_socle!$R$5:$Y$49,6,FALSE())</f>
        <v/>
      </c>
      <c r="P46" s="195" t="str">
        <f t="shared" si="5"/>
        <v>X</v>
      </c>
      <c r="Q46" s="195" t="str">
        <f>VLOOKUP(C46,bilan_socle!$R$5:$Y$49,8,FALSE())</f>
        <v/>
      </c>
      <c r="R46" s="195" t="str">
        <f t="shared" si="6"/>
        <v>X</v>
      </c>
      <c r="S46" s="195" t="str">
        <f>VLOOKUP(C46,bilan_socle!$R$5:$Z$49,9,FALSE())</f>
        <v/>
      </c>
      <c r="T46" s="217"/>
      <c r="U46" s="197"/>
      <c r="V46" s="194"/>
      <c r="W46" s="198"/>
      <c r="Y46" s="190">
        <v>33</v>
      </c>
      <c r="Z46" s="192" t="str">
        <f>Entrée_des_observations!A37</f>
        <v>Elève-33</v>
      </c>
      <c r="AA46" s="213"/>
      <c r="AB46" s="213"/>
      <c r="AC46" s="213"/>
      <c r="AD46" s="213"/>
      <c r="AE46" s="213"/>
      <c r="AF46" s="197"/>
      <c r="AG46" s="197"/>
      <c r="AH46" s="197"/>
    </row>
    <row r="47" spans="1:34">
      <c r="A47" s="199">
        <v>34</v>
      </c>
      <c r="B47" s="200"/>
      <c r="C47" s="201" t="str">
        <f>Entrée_des_observations!A38</f>
        <v>Elève-34</v>
      </c>
      <c r="D47" s="202"/>
      <c r="E47" s="214"/>
      <c r="F47" s="195" t="str">
        <f t="shared" si="0"/>
        <v>X</v>
      </c>
      <c r="G47" s="195" t="str">
        <f>VLOOKUP(C47,bilan_socle!$R$5:$Y$49,2,FALSE())</f>
        <v/>
      </c>
      <c r="H47" s="195" t="str">
        <f t="shared" si="1"/>
        <v>X</v>
      </c>
      <c r="I47" s="195" t="str">
        <f>VLOOKUP(C47,bilan_socle!$R$5:$Y$49,5,FALSE())</f>
        <v/>
      </c>
      <c r="J47" s="195" t="str">
        <f t="shared" si="2"/>
        <v>X</v>
      </c>
      <c r="K47" s="195" t="str">
        <f>VLOOKUP(C47,bilan_socle!$R$5:$Y$49,4,FALSE())</f>
        <v/>
      </c>
      <c r="L47" s="195" t="str">
        <f t="shared" si="3"/>
        <v>X</v>
      </c>
      <c r="M47" s="195" t="str">
        <f>VLOOKUP(C47,bilan_socle!$R$5:$Y$49,7,FALSE())</f>
        <v/>
      </c>
      <c r="N47" s="195" t="str">
        <f t="shared" si="4"/>
        <v>X</v>
      </c>
      <c r="O47" s="195" t="str">
        <f>VLOOKUP(C47,bilan_socle!$R$5:$Y$49,6,FALSE())</f>
        <v/>
      </c>
      <c r="P47" s="195" t="str">
        <f t="shared" si="5"/>
        <v>X</v>
      </c>
      <c r="Q47" s="195" t="str">
        <f>VLOOKUP(C47,bilan_socle!$R$5:$Y$49,8,FALSE())</f>
        <v/>
      </c>
      <c r="R47" s="195" t="str">
        <f t="shared" si="6"/>
        <v>X</v>
      </c>
      <c r="S47" s="195" t="str">
        <f>VLOOKUP(C47,bilan_socle!$R$5:$Z$49,9,FALSE())</f>
        <v/>
      </c>
      <c r="T47" s="215"/>
      <c r="U47" s="205"/>
      <c r="V47" s="203"/>
      <c r="W47" s="206"/>
      <c r="Y47" s="199">
        <v>34</v>
      </c>
      <c r="Z47" s="192" t="str">
        <f>Entrée_des_observations!A38</f>
        <v>Elève-34</v>
      </c>
      <c r="AA47" s="216"/>
      <c r="AB47" s="216"/>
      <c r="AC47" s="216"/>
      <c r="AD47" s="216"/>
      <c r="AE47" s="216"/>
      <c r="AF47" s="205"/>
      <c r="AG47" s="205"/>
      <c r="AH47" s="205"/>
    </row>
    <row r="48" spans="1:34">
      <c r="A48" s="190">
        <v>35</v>
      </c>
      <c r="B48" s="191"/>
      <c r="C48" s="192" t="str">
        <f>Entrée_des_observations!A39</f>
        <v>Elève-35</v>
      </c>
      <c r="D48" s="193"/>
      <c r="E48" s="208"/>
      <c r="F48" s="195" t="str">
        <f t="shared" si="0"/>
        <v>X</v>
      </c>
      <c r="G48" s="195" t="str">
        <f>VLOOKUP(C48,bilan_socle!$R$5:$Y$49,2,FALSE())</f>
        <v/>
      </c>
      <c r="H48" s="195" t="str">
        <f t="shared" si="1"/>
        <v>X</v>
      </c>
      <c r="I48" s="195" t="str">
        <f>VLOOKUP(C48,bilan_socle!$R$5:$Y$49,5,FALSE())</f>
        <v/>
      </c>
      <c r="J48" s="195" t="str">
        <f t="shared" si="2"/>
        <v>X</v>
      </c>
      <c r="K48" s="195" t="str">
        <f>VLOOKUP(C48,bilan_socle!$R$5:$Y$49,4,FALSE())</f>
        <v/>
      </c>
      <c r="L48" s="195" t="str">
        <f t="shared" si="3"/>
        <v>X</v>
      </c>
      <c r="M48" s="195" t="str">
        <f>VLOOKUP(C48,bilan_socle!$R$5:$Y$49,7,FALSE())</f>
        <v/>
      </c>
      <c r="N48" s="195" t="str">
        <f t="shared" si="4"/>
        <v>X</v>
      </c>
      <c r="O48" s="195" t="str">
        <f>VLOOKUP(C48,bilan_socle!$R$5:$Y$49,6,FALSE())</f>
        <v/>
      </c>
      <c r="P48" s="195" t="str">
        <f t="shared" si="5"/>
        <v>X</v>
      </c>
      <c r="Q48" s="195" t="str">
        <f>VLOOKUP(C48,bilan_socle!$R$5:$Y$49,8,FALSE())</f>
        <v/>
      </c>
      <c r="R48" s="195" t="str">
        <f t="shared" si="6"/>
        <v>X</v>
      </c>
      <c r="S48" s="195" t="str">
        <f>VLOOKUP(C48,bilan_socle!$R$5:$Z$49,9,FALSE())</f>
        <v/>
      </c>
      <c r="T48" s="217"/>
      <c r="U48" s="197"/>
      <c r="V48" s="194"/>
      <c r="W48" s="198"/>
      <c r="Y48" s="190">
        <v>35</v>
      </c>
      <c r="Z48" s="192" t="str">
        <f>Entrée_des_observations!A39</f>
        <v>Elève-35</v>
      </c>
      <c r="AA48" s="213"/>
      <c r="AB48" s="213"/>
      <c r="AC48" s="213"/>
      <c r="AD48" s="213"/>
      <c r="AE48" s="213"/>
      <c r="AF48" s="197"/>
      <c r="AG48" s="197"/>
      <c r="AH48" s="197"/>
    </row>
    <row r="49" spans="1:34">
      <c r="A49" s="199">
        <v>36</v>
      </c>
      <c r="B49" s="200"/>
      <c r="C49" s="201" t="str">
        <f>Entrée_des_observations!A40</f>
        <v>Elève-36</v>
      </c>
      <c r="D49" s="202"/>
      <c r="E49" s="214"/>
      <c r="F49" s="195" t="str">
        <f t="shared" si="0"/>
        <v>X</v>
      </c>
      <c r="G49" s="195" t="str">
        <f>VLOOKUP(C49,bilan_socle!$R$5:$Y$49,2,FALSE())</f>
        <v/>
      </c>
      <c r="H49" s="195" t="str">
        <f t="shared" si="1"/>
        <v>X</v>
      </c>
      <c r="I49" s="195" t="str">
        <f>VLOOKUP(C49,bilan_socle!$R$5:$Y$49,5,FALSE())</f>
        <v/>
      </c>
      <c r="J49" s="195" t="str">
        <f t="shared" si="2"/>
        <v>X</v>
      </c>
      <c r="K49" s="195" t="str">
        <f>VLOOKUP(C49,bilan_socle!$R$5:$Y$49,4,FALSE())</f>
        <v/>
      </c>
      <c r="L49" s="195" t="str">
        <f t="shared" si="3"/>
        <v>X</v>
      </c>
      <c r="M49" s="195" t="str">
        <f>VLOOKUP(C49,bilan_socle!$R$5:$Y$49,7,FALSE())</f>
        <v/>
      </c>
      <c r="N49" s="195" t="str">
        <f t="shared" si="4"/>
        <v>X</v>
      </c>
      <c r="O49" s="195" t="str">
        <f>VLOOKUP(C49,bilan_socle!$R$5:$Y$49,6,FALSE())</f>
        <v/>
      </c>
      <c r="P49" s="195" t="str">
        <f t="shared" si="5"/>
        <v>X</v>
      </c>
      <c r="Q49" s="195" t="str">
        <f>VLOOKUP(C49,bilan_socle!$R$5:$Y$49,8,FALSE())</f>
        <v/>
      </c>
      <c r="R49" s="195" t="str">
        <f t="shared" si="6"/>
        <v>X</v>
      </c>
      <c r="S49" s="195" t="str">
        <f>VLOOKUP(C49,bilan_socle!$R$5:$Z$49,9,FALSE())</f>
        <v/>
      </c>
      <c r="T49" s="215"/>
      <c r="U49" s="205"/>
      <c r="V49" s="203"/>
      <c r="W49" s="206"/>
      <c r="Y49" s="199">
        <v>36</v>
      </c>
      <c r="Z49" s="192" t="str">
        <f>Entrée_des_observations!A40</f>
        <v>Elève-36</v>
      </c>
      <c r="AA49" s="216"/>
      <c r="AB49" s="216"/>
      <c r="AC49" s="216"/>
      <c r="AD49" s="216"/>
      <c r="AE49" s="216"/>
      <c r="AF49" s="205"/>
      <c r="AG49" s="205"/>
      <c r="AH49" s="205"/>
    </row>
    <row r="50" spans="1:34">
      <c r="A50" s="190">
        <v>37</v>
      </c>
      <c r="B50" s="191"/>
      <c r="C50" s="192" t="str">
        <f>Entrée_des_observations!A41</f>
        <v>Elève-37</v>
      </c>
      <c r="D50" s="193"/>
      <c r="E50" s="208"/>
      <c r="F50" s="195" t="str">
        <f t="shared" si="0"/>
        <v>X</v>
      </c>
      <c r="G50" s="195" t="str">
        <f>VLOOKUP(C50,bilan_socle!$R$5:$Y$49,2,FALSE())</f>
        <v/>
      </c>
      <c r="H50" s="195" t="str">
        <f t="shared" si="1"/>
        <v>X</v>
      </c>
      <c r="I50" s="195" t="str">
        <f>VLOOKUP(C50,bilan_socle!$R$5:$Y$49,5,FALSE())</f>
        <v/>
      </c>
      <c r="J50" s="195" t="str">
        <f t="shared" si="2"/>
        <v>X</v>
      </c>
      <c r="K50" s="195" t="str">
        <f>VLOOKUP(C50,bilan_socle!$R$5:$Y$49,4,FALSE())</f>
        <v/>
      </c>
      <c r="L50" s="195" t="str">
        <f t="shared" si="3"/>
        <v>X</v>
      </c>
      <c r="M50" s="195" t="str">
        <f>VLOOKUP(C50,bilan_socle!$R$5:$Y$49,7,FALSE())</f>
        <v/>
      </c>
      <c r="N50" s="195" t="str">
        <f t="shared" si="4"/>
        <v>X</v>
      </c>
      <c r="O50" s="195" t="str">
        <f>VLOOKUP(C50,bilan_socle!$R$5:$Y$49,6,FALSE())</f>
        <v/>
      </c>
      <c r="P50" s="195" t="str">
        <f t="shared" si="5"/>
        <v>X</v>
      </c>
      <c r="Q50" s="195" t="str">
        <f>VLOOKUP(C50,bilan_socle!$R$5:$Y$49,8,FALSE())</f>
        <v/>
      </c>
      <c r="R50" s="195" t="str">
        <f t="shared" si="6"/>
        <v>X</v>
      </c>
      <c r="S50" s="195" t="str">
        <f>VLOOKUP(C50,bilan_socle!$R$5:$Z$49,9,FALSE())</f>
        <v/>
      </c>
      <c r="T50" s="217"/>
      <c r="U50" s="197"/>
      <c r="V50" s="194"/>
      <c r="W50" s="198"/>
      <c r="Y50" s="190">
        <v>37</v>
      </c>
      <c r="Z50" s="192" t="str">
        <f>Entrée_des_observations!A41</f>
        <v>Elève-37</v>
      </c>
      <c r="AA50" s="213"/>
      <c r="AB50" s="213"/>
      <c r="AC50" s="213"/>
      <c r="AD50" s="213"/>
      <c r="AE50" s="213"/>
      <c r="AF50" s="197"/>
      <c r="AG50" s="197"/>
      <c r="AH50" s="197"/>
    </row>
    <row r="51" spans="1:34">
      <c r="A51" s="199">
        <v>38</v>
      </c>
      <c r="B51" s="200"/>
      <c r="C51" s="201" t="str">
        <f>Entrée_des_observations!A42</f>
        <v>Elève-38</v>
      </c>
      <c r="D51" s="202"/>
      <c r="E51" s="214"/>
      <c r="F51" s="195" t="str">
        <f t="shared" si="0"/>
        <v>X</v>
      </c>
      <c r="G51" s="195" t="str">
        <f>VLOOKUP(C51,bilan_socle!$R$5:$Y$49,2,FALSE())</f>
        <v/>
      </c>
      <c r="H51" s="195" t="str">
        <f t="shared" si="1"/>
        <v>X</v>
      </c>
      <c r="I51" s="195" t="str">
        <f>VLOOKUP(C51,bilan_socle!$R$5:$Y$49,5,FALSE())</f>
        <v/>
      </c>
      <c r="J51" s="195" t="str">
        <f t="shared" si="2"/>
        <v>X</v>
      </c>
      <c r="K51" s="195" t="str">
        <f>VLOOKUP(C51,bilan_socle!$R$5:$Y$49,4,FALSE())</f>
        <v/>
      </c>
      <c r="L51" s="195" t="str">
        <f t="shared" si="3"/>
        <v>X</v>
      </c>
      <c r="M51" s="195" t="str">
        <f>VLOOKUP(C51,bilan_socle!$R$5:$Y$49,7,FALSE())</f>
        <v/>
      </c>
      <c r="N51" s="195" t="str">
        <f t="shared" si="4"/>
        <v>X</v>
      </c>
      <c r="O51" s="195" t="str">
        <f>VLOOKUP(C51,bilan_socle!$R$5:$Y$49,6,FALSE())</f>
        <v/>
      </c>
      <c r="P51" s="195" t="str">
        <f t="shared" si="5"/>
        <v>X</v>
      </c>
      <c r="Q51" s="195" t="str">
        <f>VLOOKUP(C51,bilan_socle!$R$5:$Y$49,8,FALSE())</f>
        <v/>
      </c>
      <c r="R51" s="195" t="str">
        <f t="shared" si="6"/>
        <v>X</v>
      </c>
      <c r="S51" s="195" t="str">
        <f>VLOOKUP(C51,bilan_socle!$R$5:$Z$49,9,FALSE())</f>
        <v/>
      </c>
      <c r="T51" s="215"/>
      <c r="U51" s="205"/>
      <c r="V51" s="203"/>
      <c r="W51" s="206"/>
      <c r="Y51" s="199">
        <v>38</v>
      </c>
      <c r="Z51" s="192" t="str">
        <f>Entrée_des_observations!A42</f>
        <v>Elève-38</v>
      </c>
      <c r="AA51" s="216"/>
      <c r="AB51" s="216"/>
      <c r="AC51" s="216"/>
      <c r="AD51" s="216"/>
      <c r="AE51" s="216"/>
      <c r="AF51" s="205"/>
      <c r="AG51" s="205"/>
      <c r="AH51" s="205"/>
    </row>
    <row r="52" spans="1:34">
      <c r="A52" s="190">
        <v>39</v>
      </c>
      <c r="B52" s="191"/>
      <c r="C52" s="192" t="str">
        <f>Entrée_des_observations!A43</f>
        <v>Elève-39</v>
      </c>
      <c r="D52" s="193"/>
      <c r="E52" s="208"/>
      <c r="F52" s="195" t="str">
        <f t="shared" si="0"/>
        <v>X</v>
      </c>
      <c r="G52" s="195" t="str">
        <f>VLOOKUP(C52,bilan_socle!$R$5:$Y$49,2,FALSE())</f>
        <v/>
      </c>
      <c r="H52" s="195" t="str">
        <f t="shared" si="1"/>
        <v>X</v>
      </c>
      <c r="I52" s="195" t="str">
        <f>VLOOKUP(C52,bilan_socle!$R$5:$Y$49,5,FALSE())</f>
        <v/>
      </c>
      <c r="J52" s="195" t="str">
        <f t="shared" si="2"/>
        <v>X</v>
      </c>
      <c r="K52" s="195" t="str">
        <f>VLOOKUP(C52,bilan_socle!$R$5:$Y$49,4,FALSE())</f>
        <v/>
      </c>
      <c r="L52" s="195" t="str">
        <f t="shared" si="3"/>
        <v>X</v>
      </c>
      <c r="M52" s="195" t="str">
        <f>VLOOKUP(C52,bilan_socle!$R$5:$Y$49,7,FALSE())</f>
        <v/>
      </c>
      <c r="N52" s="195" t="str">
        <f t="shared" si="4"/>
        <v>X</v>
      </c>
      <c r="O52" s="195" t="str">
        <f>VLOOKUP(C52,bilan_socle!$R$5:$Y$49,6,FALSE())</f>
        <v/>
      </c>
      <c r="P52" s="195" t="str">
        <f t="shared" si="5"/>
        <v>X</v>
      </c>
      <c r="Q52" s="195" t="str">
        <f>VLOOKUP(C52,bilan_socle!$R$5:$Y$49,8,FALSE())</f>
        <v/>
      </c>
      <c r="R52" s="195" t="str">
        <f t="shared" si="6"/>
        <v>X</v>
      </c>
      <c r="S52" s="195" t="str">
        <f>VLOOKUP(C52,bilan_socle!$R$5:$Z$49,9,FALSE())</f>
        <v/>
      </c>
      <c r="T52" s="217"/>
      <c r="U52" s="197"/>
      <c r="V52" s="194"/>
      <c r="W52" s="198"/>
      <c r="Y52" s="190">
        <v>39</v>
      </c>
      <c r="Z52" s="192" t="str">
        <f>Entrée_des_observations!A43</f>
        <v>Elève-39</v>
      </c>
      <c r="AA52" s="213"/>
      <c r="AB52" s="213"/>
      <c r="AC52" s="213"/>
      <c r="AD52" s="213"/>
      <c r="AE52" s="213"/>
      <c r="AF52" s="197"/>
      <c r="AG52" s="197"/>
      <c r="AH52" s="197"/>
    </row>
    <row r="53" spans="1:34">
      <c r="A53" s="199">
        <v>40</v>
      </c>
      <c r="B53" s="200"/>
      <c r="C53" s="201" t="str">
        <f>Entrée_des_observations!A44</f>
        <v>Elève-40</v>
      </c>
      <c r="D53" s="202"/>
      <c r="E53" s="214"/>
      <c r="F53" s="195" t="str">
        <f t="shared" si="0"/>
        <v>X</v>
      </c>
      <c r="G53" s="195" t="str">
        <f>VLOOKUP(C53,bilan_socle!$R$5:$Y$49,2,FALSE())</f>
        <v/>
      </c>
      <c r="H53" s="195" t="str">
        <f t="shared" si="1"/>
        <v>X</v>
      </c>
      <c r="I53" s="195" t="str">
        <f>VLOOKUP(C53,bilan_socle!$R$5:$Y$49,5,FALSE())</f>
        <v/>
      </c>
      <c r="J53" s="195" t="str">
        <f t="shared" si="2"/>
        <v>X</v>
      </c>
      <c r="K53" s="195" t="str">
        <f>VLOOKUP(C53,bilan_socle!$R$5:$Y$49,4,FALSE())</f>
        <v/>
      </c>
      <c r="L53" s="195" t="str">
        <f t="shared" si="3"/>
        <v>X</v>
      </c>
      <c r="M53" s="195" t="str">
        <f>VLOOKUP(C53,bilan_socle!$R$5:$Y$49,7,FALSE())</f>
        <v/>
      </c>
      <c r="N53" s="195" t="str">
        <f t="shared" si="4"/>
        <v>X</v>
      </c>
      <c r="O53" s="195" t="str">
        <f>VLOOKUP(C53,bilan_socle!$R$5:$Y$49,6,FALSE())</f>
        <v/>
      </c>
      <c r="P53" s="195" t="str">
        <f t="shared" si="5"/>
        <v>X</v>
      </c>
      <c r="Q53" s="195" t="str">
        <f>VLOOKUP(C53,bilan_socle!$R$5:$Y$49,8,FALSE())</f>
        <v/>
      </c>
      <c r="R53" s="195" t="str">
        <f t="shared" si="6"/>
        <v>X</v>
      </c>
      <c r="S53" s="195" t="str">
        <f>VLOOKUP(C53,bilan_socle!$R$5:$Z$49,9,FALSE())</f>
        <v/>
      </c>
      <c r="T53" s="215"/>
      <c r="U53" s="205"/>
      <c r="V53" s="203"/>
      <c r="W53" s="206"/>
      <c r="Y53" s="199">
        <v>40</v>
      </c>
      <c r="Z53" s="192" t="str">
        <f>Entrée_des_observations!A44</f>
        <v>Elève-40</v>
      </c>
      <c r="AA53" s="216"/>
      <c r="AB53" s="216"/>
      <c r="AC53" s="216"/>
      <c r="AD53" s="216"/>
      <c r="AE53" s="216"/>
      <c r="AF53" s="205"/>
      <c r="AG53" s="205"/>
      <c r="AH53" s="205"/>
    </row>
    <row r="54" spans="1:34">
      <c r="A54" s="190">
        <v>41</v>
      </c>
      <c r="B54" s="191"/>
      <c r="C54" s="192" t="str">
        <f>Entrée_des_observations!A45</f>
        <v>Elève-41</v>
      </c>
      <c r="D54" s="193"/>
      <c r="E54" s="208"/>
      <c r="F54" s="195" t="str">
        <f t="shared" si="0"/>
        <v>X</v>
      </c>
      <c r="G54" s="195" t="str">
        <f>VLOOKUP(C54,bilan_socle!$R$5:$Y$49,2,FALSE())</f>
        <v/>
      </c>
      <c r="H54" s="195" t="str">
        <f t="shared" si="1"/>
        <v>X</v>
      </c>
      <c r="I54" s="195" t="str">
        <f>VLOOKUP(C54,bilan_socle!$R$5:$Y$49,5,FALSE())</f>
        <v/>
      </c>
      <c r="J54" s="195" t="str">
        <f t="shared" si="2"/>
        <v>X</v>
      </c>
      <c r="K54" s="195" t="str">
        <f>VLOOKUP(C54,bilan_socle!$R$5:$Y$49,4,FALSE())</f>
        <v/>
      </c>
      <c r="L54" s="195" t="str">
        <f t="shared" si="3"/>
        <v>X</v>
      </c>
      <c r="M54" s="195" t="str">
        <f>VLOOKUP(C54,bilan_socle!$R$5:$Y$49,7,FALSE())</f>
        <v/>
      </c>
      <c r="N54" s="195" t="str">
        <f t="shared" si="4"/>
        <v>X</v>
      </c>
      <c r="O54" s="195" t="str">
        <f>VLOOKUP(C54,bilan_socle!$R$5:$Y$49,6,FALSE())</f>
        <v/>
      </c>
      <c r="P54" s="195" t="str">
        <f t="shared" si="5"/>
        <v>X</v>
      </c>
      <c r="Q54" s="195" t="str">
        <f>VLOOKUP(C54,bilan_socle!$R$5:$Y$49,8,FALSE())</f>
        <v/>
      </c>
      <c r="R54" s="195" t="str">
        <f t="shared" si="6"/>
        <v>X</v>
      </c>
      <c r="S54" s="195" t="str">
        <f>VLOOKUP(C54,bilan_socle!$R$5:$Z$49,9,FALSE())</f>
        <v/>
      </c>
      <c r="T54" s="217"/>
      <c r="U54" s="197"/>
      <c r="V54" s="194"/>
      <c r="W54" s="198"/>
      <c r="Y54" s="190">
        <v>41</v>
      </c>
      <c r="Z54" s="192" t="str">
        <f>Entrée_des_observations!A45</f>
        <v>Elève-41</v>
      </c>
      <c r="AA54" s="213"/>
      <c r="AB54" s="213"/>
      <c r="AC54" s="213"/>
      <c r="AD54" s="213"/>
      <c r="AE54" s="213"/>
      <c r="AF54" s="197"/>
      <c r="AG54" s="197"/>
      <c r="AH54" s="197"/>
    </row>
    <row r="55" spans="1:34">
      <c r="A55" s="199">
        <v>42</v>
      </c>
      <c r="B55" s="200"/>
      <c r="C55" s="201" t="str">
        <f>Entrée_des_observations!A46</f>
        <v>Elève-42</v>
      </c>
      <c r="D55" s="202"/>
      <c r="E55" s="214"/>
      <c r="F55" s="195" t="str">
        <f t="shared" si="0"/>
        <v>X</v>
      </c>
      <c r="G55" s="195" t="str">
        <f>VLOOKUP(C55,bilan_socle!$R$5:$Y$49,2,FALSE())</f>
        <v/>
      </c>
      <c r="H55" s="195" t="str">
        <f t="shared" si="1"/>
        <v>X</v>
      </c>
      <c r="I55" s="195" t="str">
        <f>VLOOKUP(C55,bilan_socle!$R$5:$Y$49,5,FALSE())</f>
        <v/>
      </c>
      <c r="J55" s="195" t="str">
        <f t="shared" si="2"/>
        <v>X</v>
      </c>
      <c r="K55" s="195" t="str">
        <f>VLOOKUP(C55,bilan_socle!$R$5:$Y$49,4,FALSE())</f>
        <v/>
      </c>
      <c r="L55" s="195" t="str">
        <f t="shared" si="3"/>
        <v>X</v>
      </c>
      <c r="M55" s="195" t="str">
        <f>VLOOKUP(C55,bilan_socle!$R$5:$Y$49,7,FALSE())</f>
        <v/>
      </c>
      <c r="N55" s="195" t="str">
        <f t="shared" si="4"/>
        <v>X</v>
      </c>
      <c r="O55" s="195" t="str">
        <f>VLOOKUP(C55,bilan_socle!$R$5:$Y$49,6,FALSE())</f>
        <v/>
      </c>
      <c r="P55" s="195" t="str">
        <f t="shared" si="5"/>
        <v>X</v>
      </c>
      <c r="Q55" s="195" t="str">
        <f>VLOOKUP(C55,bilan_socle!$R$5:$Y$49,8,FALSE())</f>
        <v/>
      </c>
      <c r="R55" s="195" t="str">
        <f t="shared" si="6"/>
        <v>X</v>
      </c>
      <c r="S55" s="195" t="str">
        <f>VLOOKUP(C55,bilan_socle!$R$5:$Z$49,9,FALSE())</f>
        <v/>
      </c>
      <c r="T55" s="215"/>
      <c r="U55" s="205"/>
      <c r="V55" s="203"/>
      <c r="W55" s="206"/>
      <c r="Y55" s="199">
        <v>42</v>
      </c>
      <c r="Z55" s="192" t="str">
        <f>Entrée_des_observations!A46</f>
        <v>Elève-42</v>
      </c>
      <c r="AA55" s="216"/>
      <c r="AB55" s="216"/>
      <c r="AC55" s="216"/>
      <c r="AD55" s="216"/>
      <c r="AE55" s="216"/>
      <c r="AF55" s="205"/>
      <c r="AG55" s="205"/>
      <c r="AH55" s="205"/>
    </row>
    <row r="56" spans="1:34">
      <c r="A56" s="190">
        <v>43</v>
      </c>
      <c r="B56" s="191"/>
      <c r="C56" s="192" t="str">
        <f>Entrée_des_observations!A47</f>
        <v>Elève-43</v>
      </c>
      <c r="D56" s="193"/>
      <c r="E56" s="208"/>
      <c r="F56" s="195" t="str">
        <f t="shared" si="0"/>
        <v>X</v>
      </c>
      <c r="G56" s="195" t="str">
        <f>VLOOKUP(C56,bilan_socle!$R$5:$Y$49,2,FALSE())</f>
        <v/>
      </c>
      <c r="H56" s="195" t="str">
        <f t="shared" si="1"/>
        <v>X</v>
      </c>
      <c r="I56" s="195" t="str">
        <f>VLOOKUP(C56,bilan_socle!$R$5:$Y$49,5,FALSE())</f>
        <v/>
      </c>
      <c r="J56" s="195" t="str">
        <f t="shared" si="2"/>
        <v>X</v>
      </c>
      <c r="K56" s="195" t="str">
        <f>VLOOKUP(C56,bilan_socle!$R$5:$Y$49,4,FALSE())</f>
        <v/>
      </c>
      <c r="L56" s="195" t="str">
        <f t="shared" si="3"/>
        <v>X</v>
      </c>
      <c r="M56" s="195" t="str">
        <f>VLOOKUP(C56,bilan_socle!$R$5:$Y$49,7,FALSE())</f>
        <v/>
      </c>
      <c r="N56" s="195" t="str">
        <f t="shared" si="4"/>
        <v>X</v>
      </c>
      <c r="O56" s="195" t="str">
        <f>VLOOKUP(C56,bilan_socle!$R$5:$Y$49,6,FALSE())</f>
        <v/>
      </c>
      <c r="P56" s="195" t="str">
        <f t="shared" si="5"/>
        <v>X</v>
      </c>
      <c r="Q56" s="195" t="str">
        <f>VLOOKUP(C56,bilan_socle!$R$5:$Y$49,8,FALSE())</f>
        <v/>
      </c>
      <c r="R56" s="195" t="str">
        <f t="shared" si="6"/>
        <v>X</v>
      </c>
      <c r="S56" s="195" t="str">
        <f>VLOOKUP(C56,bilan_socle!$R$5:$Z$49,9,FALSE())</f>
        <v/>
      </c>
      <c r="T56" s="217"/>
      <c r="U56" s="197"/>
      <c r="V56" s="194"/>
      <c r="W56" s="198"/>
      <c r="Y56" s="190">
        <v>43</v>
      </c>
      <c r="Z56" s="192" t="str">
        <f>Entrée_des_observations!A47</f>
        <v>Elève-43</v>
      </c>
      <c r="AA56" s="213"/>
      <c r="AB56" s="213"/>
      <c r="AC56" s="213"/>
      <c r="AD56" s="213"/>
      <c r="AE56" s="213"/>
      <c r="AF56" s="197"/>
      <c r="AG56" s="197"/>
      <c r="AH56" s="197"/>
    </row>
    <row r="57" spans="1:34">
      <c r="A57" s="199">
        <v>44</v>
      </c>
      <c r="B57" s="200"/>
      <c r="C57" s="201" t="str">
        <f>Entrée_des_observations!A48</f>
        <v>Elève-44</v>
      </c>
      <c r="D57" s="202"/>
      <c r="E57" s="214"/>
      <c r="F57" s="195" t="str">
        <f t="shared" si="0"/>
        <v>X</v>
      </c>
      <c r="G57" s="195" t="str">
        <f>VLOOKUP(C57,bilan_socle!$R$5:$Y$49,2,FALSE())</f>
        <v/>
      </c>
      <c r="H57" s="195" t="str">
        <f t="shared" si="1"/>
        <v>X</v>
      </c>
      <c r="I57" s="195" t="str">
        <f>VLOOKUP(C57,bilan_socle!$R$5:$Y$49,5,FALSE())</f>
        <v/>
      </c>
      <c r="J57" s="195" t="str">
        <f t="shared" si="2"/>
        <v>X</v>
      </c>
      <c r="K57" s="195" t="str">
        <f>VLOOKUP(C57,bilan_socle!$R$5:$Y$49,4,FALSE())</f>
        <v/>
      </c>
      <c r="L57" s="195" t="str">
        <f t="shared" si="3"/>
        <v>X</v>
      </c>
      <c r="M57" s="195" t="str">
        <f>VLOOKUP(C57,bilan_socle!$R$5:$Y$49,7,FALSE())</f>
        <v/>
      </c>
      <c r="N57" s="195" t="str">
        <f t="shared" si="4"/>
        <v>X</v>
      </c>
      <c r="O57" s="195" t="str">
        <f>VLOOKUP(C57,bilan_socle!$R$5:$Y$49,6,FALSE())</f>
        <v/>
      </c>
      <c r="P57" s="195" t="str">
        <f t="shared" si="5"/>
        <v>X</v>
      </c>
      <c r="Q57" s="195" t="str">
        <f>VLOOKUP(C57,bilan_socle!$R$5:$Y$49,8,FALSE())</f>
        <v/>
      </c>
      <c r="R57" s="195" t="str">
        <f t="shared" si="6"/>
        <v>X</v>
      </c>
      <c r="S57" s="195" t="str">
        <f>VLOOKUP(C57,bilan_socle!$R$5:$Z$49,9,FALSE())</f>
        <v/>
      </c>
      <c r="T57" s="215"/>
      <c r="U57" s="205"/>
      <c r="V57" s="203"/>
      <c r="W57" s="206"/>
      <c r="Y57" s="199">
        <v>44</v>
      </c>
      <c r="Z57" s="192" t="str">
        <f>Entrée_des_observations!A48</f>
        <v>Elève-44</v>
      </c>
      <c r="AA57" s="216"/>
      <c r="AB57" s="216"/>
      <c r="AC57" s="216"/>
      <c r="AD57" s="216"/>
      <c r="AE57" s="216"/>
      <c r="AF57" s="205"/>
      <c r="AG57" s="205"/>
      <c r="AH57" s="205"/>
    </row>
    <row r="58" spans="1:34">
      <c r="A58" s="190">
        <v>45</v>
      </c>
      <c r="B58" s="218"/>
      <c r="C58" s="192" t="str">
        <f>Entrée_des_observations!A49</f>
        <v>Elève-45</v>
      </c>
      <c r="D58" s="193"/>
      <c r="E58" s="219"/>
      <c r="F58" s="195" t="str">
        <f t="shared" si="0"/>
        <v>X</v>
      </c>
      <c r="G58" s="195" t="str">
        <f>VLOOKUP(C58,bilan_socle!$R$5:$Y$49,2,FALSE())</f>
        <v/>
      </c>
      <c r="H58" s="195" t="str">
        <f t="shared" si="1"/>
        <v>X</v>
      </c>
      <c r="I58" s="195" t="str">
        <f>VLOOKUP(C58,bilan_socle!$R$5:$Y$49,5,FALSE())</f>
        <v/>
      </c>
      <c r="J58" s="195" t="str">
        <f t="shared" si="2"/>
        <v>X</v>
      </c>
      <c r="K58" s="195" t="str">
        <f>VLOOKUP(C58,bilan_socle!$R$5:$Y$49,4,FALSE())</f>
        <v/>
      </c>
      <c r="L58" s="195" t="str">
        <f t="shared" si="3"/>
        <v>X</v>
      </c>
      <c r="M58" s="195" t="str">
        <f>VLOOKUP(C58,bilan_socle!$R$5:$Y$49,7,FALSE())</f>
        <v/>
      </c>
      <c r="N58" s="195" t="str">
        <f t="shared" si="4"/>
        <v>X</v>
      </c>
      <c r="O58" s="195" t="str">
        <f>VLOOKUP(C58,bilan_socle!$R$5:$Y$49,6,FALSE())</f>
        <v/>
      </c>
      <c r="P58" s="195" t="str">
        <f t="shared" si="5"/>
        <v>X</v>
      </c>
      <c r="Q58" s="195" t="str">
        <f>VLOOKUP(C58,bilan_socle!$R$5:$Y$49,8,FALSE())</f>
        <v/>
      </c>
      <c r="R58" s="195" t="str">
        <f t="shared" si="6"/>
        <v>X</v>
      </c>
      <c r="S58" s="195" t="str">
        <f>VLOOKUP(C58,bilan_socle!$R$5:$Z$49,9,FALSE())</f>
        <v/>
      </c>
      <c r="T58" s="217"/>
      <c r="U58" s="197"/>
      <c r="V58" s="194"/>
      <c r="W58" s="198"/>
      <c r="Y58" s="190">
        <v>45</v>
      </c>
      <c r="Z58" s="192" t="str">
        <f>Entrée_des_observations!A49</f>
        <v>Elève-45</v>
      </c>
      <c r="AA58" s="213"/>
      <c r="AB58" s="213"/>
      <c r="AC58" s="213"/>
      <c r="AD58" s="213"/>
      <c r="AE58" s="213"/>
      <c r="AF58" s="197"/>
      <c r="AG58" s="197"/>
      <c r="AH58" s="197"/>
    </row>
    <row r="60" spans="1:34">
      <c r="A60" s="438" t="s">
        <v>195</v>
      </c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Y60" s="220"/>
    </row>
    <row r="61" spans="1:34">
      <c r="A61" s="439"/>
      <c r="B61" s="439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Y61" s="221"/>
    </row>
    <row r="62" spans="1:34">
      <c r="A62" s="439"/>
      <c r="B62" s="439"/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9"/>
      <c r="U62" s="439"/>
      <c r="V62" s="439"/>
      <c r="W62" s="439"/>
    </row>
    <row r="63" spans="1:34">
      <c r="A63" s="439"/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9"/>
      <c r="U63" s="439"/>
      <c r="V63" s="439"/>
      <c r="W63" s="439"/>
    </row>
    <row r="64" spans="1:34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</row>
    <row r="73" spans="1:33">
      <c r="A73" s="440"/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Y73" s="440"/>
      <c r="Z73" s="440"/>
      <c r="AA73" s="440"/>
      <c r="AB73" s="440"/>
      <c r="AC73" s="440"/>
      <c r="AD73" s="440"/>
      <c r="AE73" s="440"/>
      <c r="AF73" s="440"/>
      <c r="AG73" s="440"/>
    </row>
  </sheetData>
  <mergeCells count="57">
    <mergeCell ref="A60:W60"/>
    <mergeCell ref="A61:W64"/>
    <mergeCell ref="A73:L73"/>
    <mergeCell ref="Y73:AG73"/>
    <mergeCell ref="AF10:AG11"/>
    <mergeCell ref="AH10:AH13"/>
    <mergeCell ref="F11:G11"/>
    <mergeCell ref="H11:I12"/>
    <mergeCell ref="J11:K12"/>
    <mergeCell ref="L11:M12"/>
    <mergeCell ref="N11:O12"/>
    <mergeCell ref="P11:Q12"/>
    <mergeCell ref="R11:S12"/>
    <mergeCell ref="AA12:AA13"/>
    <mergeCell ref="AB12:AB13"/>
    <mergeCell ref="AC12:AC13"/>
    <mergeCell ref="AD12:AD13"/>
    <mergeCell ref="AE12:AE13"/>
    <mergeCell ref="AF12:AF13"/>
    <mergeCell ref="AG12:AG13"/>
    <mergeCell ref="A9:H9"/>
    <mergeCell ref="Y9:AD9"/>
    <mergeCell ref="A10:A13"/>
    <mergeCell ref="B10:B13"/>
    <mergeCell ref="C10:C13"/>
    <mergeCell ref="D10:D13"/>
    <mergeCell ref="E10:E13"/>
    <mergeCell ref="F10:S10"/>
    <mergeCell ref="T10:T13"/>
    <mergeCell ref="U10:U13"/>
    <mergeCell ref="V10:V13"/>
    <mergeCell ref="W10:W13"/>
    <mergeCell ref="Y10:Y13"/>
    <mergeCell ref="Z10:Z13"/>
    <mergeCell ref="AA10:AE11"/>
    <mergeCell ref="Y6:Z6"/>
    <mergeCell ref="A7:C7"/>
    <mergeCell ref="D7:F7"/>
    <mergeCell ref="H7:L7"/>
    <mergeCell ref="M7:Q7"/>
    <mergeCell ref="R7:T7"/>
    <mergeCell ref="U7:V7"/>
    <mergeCell ref="Y7:Z7"/>
    <mergeCell ref="S4:T4"/>
    <mergeCell ref="U4:V4"/>
    <mergeCell ref="A6:C6"/>
    <mergeCell ref="D6:F6"/>
    <mergeCell ref="H6:L6"/>
    <mergeCell ref="M6:Q6"/>
    <mergeCell ref="R6:V6"/>
    <mergeCell ref="E1:V1"/>
    <mergeCell ref="A2:D2"/>
    <mergeCell ref="F2:M2"/>
    <mergeCell ref="Y2:Z2"/>
    <mergeCell ref="A3:C3"/>
    <mergeCell ref="E3:G3"/>
    <mergeCell ref="Y3:Z3"/>
  </mergeCells>
  <pageMargins left="0.52638888888888902" right="0.23611111111111099" top="0.31527777777777799" bottom="0.20069444444444401" header="0.511811023622047" footer="0.511811023622047"/>
  <pageSetup paperSize="77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0"/>
  <sheetViews>
    <sheetView tabSelected="1" topLeftCell="B85" zoomScaleNormal="100" workbookViewId="0">
      <selection activeCell="Z43" sqref="Z43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str">
        <f>IF(VLOOKUP($B$28,Entrée_des_observations!$A$5:$H$49,8,FALSE())="","",VLOOKUP($B$28,Entrée_des_observations!$A$5:$H$49,8,FALSE()))</f>
        <v/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str">
        <f>IF(VLOOKUP($B$28,Entrée_des_observations!$A$5:$H$49,4,FALSE())="","",VLOOKUP($B$28,Entrée_des_observations!$A$5:$H$49,4,FALSE()))</f>
        <v/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str">
        <f>IF(VLOOKUP($B$28,Entrée_des_observations!$A$5:$H$49,5,FALSE())="","",VLOOKUP($B$28,Entrée_des_observations!$A$5:$H$49,5,FALSE()))</f>
        <v/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str">
        <f>IF(VLOOKUP($B$28,Entrée_des_observations!$A$5:$H$49,6,FALSE())="","",VLOOKUP($B$28,Entrée_des_observations!$A$5:$H$49,6,FALSE()))</f>
        <v/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str">
        <f>IF(VLOOKUP($B$28,Entrée_des_observations!$A$5:$H$49,7,FALSE())="","",VLOOKUP($B$28,Entrée_des_observations!$A$5:$H$49,7,FALSE()))</f>
        <v/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str">
        <f>IF(VLOOKUP($B$28,Entrée_des_observations!$A$5:$H$49,2,FALSE())="","",VLOOKUP($B$28,Entrée_des_observations!$A$5:$H$49,2,FALSE()))</f>
        <v/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str">
        <f>IF(VLOOKUP($B$28,Entrée_des_observations!$A$5:$H$49,3,FALSE())="","",VLOOKUP($B$28,Entrée_des_observations!$A$5:$H$49,3,FALSE()))</f>
        <v/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1" t="s">
        <v>36</v>
      </c>
      <c r="M38" s="481"/>
      <c r="N38" s="481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  <c r="X40" s="485"/>
      <c r="Y40" s="485"/>
      <c r="Z40" s="485"/>
      <c r="AA40" s="485"/>
      <c r="AB40" s="485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ht="21.75" customHeight="1">
      <c r="B42" s="556"/>
      <c r="C42" s="555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50"/>
      <c r="P42" s="251"/>
      <c r="Q42" s="251"/>
      <c r="R42" s="251"/>
      <c r="S42" s="240"/>
    </row>
    <row r="43" spans="1:28" s="33" customFormat="1" ht="23.65" customHeight="1">
      <c r="A43" s="222"/>
      <c r="B43" s="252"/>
      <c r="C43" s="222"/>
      <c r="D43" s="222"/>
      <c r="E43" s="253" t="s">
        <v>236</v>
      </c>
      <c r="F43" s="486" t="s">
        <v>237</v>
      </c>
      <c r="G43" s="486"/>
      <c r="H43" s="486"/>
      <c r="I43" s="486"/>
      <c r="J43" s="486"/>
      <c r="K43" s="254" t="s">
        <v>238</v>
      </c>
      <c r="L43" s="255" t="s">
        <v>236</v>
      </c>
      <c r="M43" s="487" t="s">
        <v>239</v>
      </c>
      <c r="N43" s="487"/>
      <c r="O43" s="487"/>
      <c r="P43" s="487"/>
      <c r="Q43" s="487"/>
      <c r="R43"/>
      <c r="S43" s="488" t="s">
        <v>240</v>
      </c>
      <c r="T43" s="488"/>
      <c r="U43"/>
      <c r="V43" s="489" t="s">
        <v>241</v>
      </c>
      <c r="W43" s="489"/>
      <c r="X43"/>
      <c r="Y43"/>
      <c r="Z43"/>
      <c r="AA43"/>
      <c r="AB43"/>
    </row>
    <row r="44" spans="1:28" ht="10.9" customHeight="1">
      <c r="B44" s="252"/>
      <c r="J44" s="256"/>
      <c r="K44" s="257"/>
      <c r="L44" s="258"/>
      <c r="M44" s="258"/>
      <c r="P44" s="254"/>
      <c r="Q44" s="254"/>
      <c r="R44" s="259"/>
      <c r="S44" s="260"/>
      <c r="T44" s="260"/>
      <c r="U44" s="261"/>
    </row>
    <row r="45" spans="1:28" ht="25.5">
      <c r="B45" s="490" t="s">
        <v>242</v>
      </c>
      <c r="C45" s="490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P45" s="491" t="str">
        <f>I8</f>
        <v>Elève-1</v>
      </c>
      <c r="Q45" s="491"/>
      <c r="R45" s="491"/>
      <c r="S45" s="491"/>
      <c r="T45" s="491"/>
      <c r="U45" s="491"/>
      <c r="V45" s="491"/>
      <c r="W45" s="491"/>
    </row>
    <row r="46" spans="1:28" ht="20.100000000000001" customHeight="1">
      <c r="B46" s="441" t="s">
        <v>196</v>
      </c>
      <c r="C46" s="441" t="s">
        <v>160</v>
      </c>
      <c r="D46" s="462">
        <f>D1</f>
        <v>0</v>
      </c>
      <c r="E46" s="462"/>
      <c r="I46" s="492" t="s">
        <v>243</v>
      </c>
      <c r="J46" s="492"/>
      <c r="K46" s="492"/>
      <c r="L46" s="492"/>
      <c r="M46" s="492"/>
      <c r="N46" s="492"/>
      <c r="O46" s="492"/>
    </row>
    <row r="47" spans="1:28" ht="38.65" customHeight="1">
      <c r="B47" s="493" t="s">
        <v>244</v>
      </c>
      <c r="C47" s="493"/>
      <c r="D47" s="493"/>
      <c r="E47" s="493"/>
      <c r="F47" s="493"/>
      <c r="G47" s="493"/>
      <c r="H47" s="493"/>
      <c r="I47" s="494" t="s">
        <v>245</v>
      </c>
      <c r="J47" s="494"/>
      <c r="K47" s="494"/>
      <c r="L47" s="494"/>
      <c r="M47" s="494"/>
      <c r="N47" s="494"/>
      <c r="O47" s="494"/>
      <c r="P47" s="262" t="s">
        <v>246</v>
      </c>
      <c r="Q47" s="495" t="s">
        <v>247</v>
      </c>
      <c r="R47" s="495"/>
      <c r="S47" s="495"/>
      <c r="T47" s="495"/>
      <c r="U47" s="495"/>
      <c r="V47" s="495"/>
      <c r="W47" s="495"/>
    </row>
    <row r="48" spans="1:28" ht="28.5" customHeight="1">
      <c r="B48" s="496" t="s">
        <v>248</v>
      </c>
      <c r="C48" s="496"/>
      <c r="D48" s="496"/>
      <c r="E48" s="496"/>
      <c r="F48" s="496"/>
      <c r="G48" s="496"/>
      <c r="H48" s="496"/>
      <c r="I48" s="497" t="s">
        <v>249</v>
      </c>
      <c r="J48" s="497"/>
      <c r="K48" s="497"/>
      <c r="L48" s="497"/>
      <c r="M48" s="497"/>
      <c r="N48" s="497"/>
      <c r="O48" s="497"/>
      <c r="P48" s="263" t="s">
        <v>250</v>
      </c>
      <c r="Q48" s="498" t="s">
        <v>251</v>
      </c>
      <c r="R48" s="498"/>
      <c r="S48" s="498"/>
      <c r="T48" s="498"/>
      <c r="U48" s="498"/>
      <c r="V48" s="498"/>
      <c r="W48" s="498"/>
    </row>
    <row r="49" spans="1:1024" ht="42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2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 ht="45.75" customHeight="1">
      <c r="B51" s="499"/>
      <c r="C51" s="499"/>
      <c r="D51" s="499"/>
      <c r="E51" s="499"/>
      <c r="F51" s="499"/>
      <c r="G51" s="499"/>
      <c r="H51" s="499"/>
      <c r="I51" s="500"/>
      <c r="J51" s="500"/>
      <c r="K51" s="500"/>
      <c r="L51" s="500"/>
      <c r="M51" s="500"/>
      <c r="N51" s="500"/>
      <c r="O51" s="500"/>
      <c r="P51" s="264"/>
      <c r="Q51" s="501"/>
      <c r="R51" s="501"/>
      <c r="S51" s="501"/>
      <c r="T51" s="501"/>
      <c r="U51" s="501"/>
      <c r="V51" s="501"/>
      <c r="W51" s="501"/>
    </row>
    <row r="52" spans="1:1024">
      <c r="B52" s="265"/>
      <c r="C52" s="265"/>
      <c r="D52" s="265"/>
      <c r="E52" s="265"/>
      <c r="F52" s="265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</row>
    <row r="53" spans="1:1024" ht="23.1" customHeight="1">
      <c r="B53" s="502" t="s">
        <v>252</v>
      </c>
      <c r="C53" s="502"/>
      <c r="D53" s="502"/>
      <c r="E53" s="502"/>
      <c r="F53" s="502"/>
      <c r="G53" s="502"/>
      <c r="H53" s="502"/>
      <c r="I53" s="502"/>
      <c r="J53" s="502"/>
      <c r="K53" s="502"/>
      <c r="L53" s="502"/>
      <c r="N53" s="267"/>
      <c r="O53" s="503" t="s">
        <v>253</v>
      </c>
      <c r="P53" s="503"/>
      <c r="Q53" s="503"/>
      <c r="R53" s="503"/>
      <c r="S53" s="503"/>
      <c r="T53" s="503"/>
      <c r="U53" s="503"/>
      <c r="V53" s="503"/>
      <c r="W53" s="503"/>
    </row>
    <row r="54" spans="1:1024" ht="23.85" customHeight="1">
      <c r="A54" s="268"/>
      <c r="B54" s="504" t="s">
        <v>254</v>
      </c>
      <c r="C54" s="504"/>
      <c r="D54" s="504"/>
      <c r="E54" s="504"/>
      <c r="F54" s="504"/>
      <c r="G54" s="504"/>
      <c r="H54" s="504"/>
      <c r="I54" s="504"/>
      <c r="J54" s="269" t="s">
        <v>255</v>
      </c>
      <c r="K54" s="505" t="s">
        <v>160</v>
      </c>
      <c r="L54" s="505"/>
      <c r="M54" s="268"/>
      <c r="N54" s="270"/>
      <c r="O54" s="506" t="s">
        <v>256</v>
      </c>
      <c r="P54" s="506"/>
      <c r="Q54" s="506"/>
      <c r="R54" s="506"/>
      <c r="S54" s="506"/>
      <c r="T54" s="507" t="s">
        <v>160</v>
      </c>
      <c r="U54" s="507"/>
      <c r="V54" s="507"/>
      <c r="W54" s="507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  <c r="AT54" s="271"/>
      <c r="AU54" s="271"/>
      <c r="AV54" s="271"/>
      <c r="AW54" s="271"/>
      <c r="AX54" s="271"/>
      <c r="AY54" s="271"/>
      <c r="AZ54" s="271"/>
      <c r="BA54" s="271"/>
      <c r="BB54" s="271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1"/>
      <c r="CB54" s="271"/>
      <c r="CC54" s="271"/>
      <c r="CD54" s="271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1"/>
      <c r="DD54" s="271"/>
      <c r="DE54" s="271"/>
      <c r="DF54" s="271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271"/>
      <c r="FJ54" s="271"/>
      <c r="FK54" s="271"/>
      <c r="FL54" s="271"/>
      <c r="FM54" s="271"/>
      <c r="FN54" s="271"/>
      <c r="FO54" s="271"/>
      <c r="FP54" s="271"/>
      <c r="FQ54" s="271"/>
      <c r="FR54" s="271"/>
      <c r="FS54" s="271"/>
      <c r="FT54" s="271"/>
      <c r="FU54" s="271"/>
      <c r="FV54" s="271"/>
      <c r="FW54" s="271"/>
      <c r="FX54" s="271"/>
      <c r="FY54" s="271"/>
      <c r="FZ54" s="271"/>
      <c r="GA54" s="271"/>
      <c r="GB54" s="271"/>
      <c r="GC54" s="271"/>
      <c r="GD54" s="271"/>
      <c r="GE54" s="271"/>
      <c r="GF54" s="271"/>
      <c r="GG54" s="271"/>
      <c r="GH54" s="271"/>
      <c r="GI54" s="271"/>
      <c r="GJ54" s="271"/>
      <c r="GK54" s="271"/>
      <c r="GL54" s="271"/>
      <c r="GM54" s="271"/>
      <c r="GN54" s="271"/>
      <c r="GO54" s="271"/>
      <c r="GP54" s="271"/>
      <c r="GQ54" s="271"/>
      <c r="GR54" s="271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71"/>
      <c r="HK54" s="271"/>
      <c r="HL54" s="271"/>
      <c r="HM54" s="271"/>
      <c r="HN54" s="271"/>
      <c r="HO54" s="271"/>
      <c r="HP54" s="271"/>
      <c r="HQ54" s="271"/>
      <c r="HR54" s="271"/>
      <c r="HS54" s="271"/>
      <c r="HT54" s="271"/>
      <c r="HU54" s="271"/>
      <c r="HV54" s="271"/>
      <c r="HW54" s="271"/>
      <c r="HX54" s="271"/>
      <c r="HY54" s="271"/>
      <c r="HZ54" s="271"/>
      <c r="IA54" s="271"/>
      <c r="IB54" s="271"/>
      <c r="IC54" s="271"/>
      <c r="ID54" s="271"/>
      <c r="IE54" s="271"/>
      <c r="IF54" s="271"/>
      <c r="IG54" s="271"/>
      <c r="IH54" s="271"/>
      <c r="II54" s="271"/>
      <c r="IJ54" s="271"/>
      <c r="IK54" s="271"/>
      <c r="IL54" s="271"/>
      <c r="IM54" s="271"/>
      <c r="IN54" s="271"/>
      <c r="IO54" s="271"/>
      <c r="IP54" s="271"/>
      <c r="IQ54" s="271"/>
      <c r="IR54" s="271"/>
      <c r="IS54" s="271"/>
      <c r="IT54" s="271"/>
      <c r="IU54" s="271"/>
      <c r="IV54" s="271"/>
      <c r="IW54" s="271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71"/>
      <c r="JP54" s="271"/>
      <c r="JQ54" s="271"/>
      <c r="JR54" s="271"/>
      <c r="JS54" s="271"/>
      <c r="JT54" s="271"/>
      <c r="JU54" s="271"/>
      <c r="JV54" s="271"/>
      <c r="JW54" s="271"/>
      <c r="JX54" s="271"/>
      <c r="JY54" s="271"/>
      <c r="JZ54" s="271"/>
      <c r="KA54" s="271"/>
      <c r="KB54" s="271"/>
      <c r="KC54" s="271"/>
      <c r="KD54" s="271"/>
      <c r="KE54" s="271"/>
      <c r="KF54" s="271"/>
      <c r="KG54" s="271"/>
      <c r="KH54" s="271"/>
      <c r="KI54" s="271"/>
      <c r="KJ54" s="271"/>
      <c r="KK54" s="271"/>
      <c r="KL54" s="271"/>
      <c r="KM54" s="271"/>
      <c r="KN54" s="271"/>
      <c r="KO54" s="271"/>
      <c r="KP54" s="271"/>
      <c r="KQ54" s="271"/>
      <c r="KR54" s="271"/>
      <c r="KS54" s="271"/>
      <c r="KT54" s="271"/>
      <c r="KU54" s="271"/>
      <c r="KV54" s="271"/>
      <c r="KW54" s="271"/>
      <c r="KX54" s="271"/>
      <c r="KY54" s="271"/>
      <c r="KZ54" s="271"/>
      <c r="LA54" s="271"/>
      <c r="LB54" s="271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71"/>
      <c r="LU54" s="271"/>
      <c r="LV54" s="271"/>
      <c r="LW54" s="271"/>
      <c r="LX54" s="271"/>
      <c r="LY54" s="271"/>
      <c r="LZ54" s="271"/>
      <c r="MA54" s="271"/>
      <c r="MB54" s="271"/>
      <c r="MC54" s="271"/>
      <c r="MD54" s="271"/>
      <c r="ME54" s="271"/>
      <c r="MF54" s="271"/>
      <c r="MG54" s="271"/>
      <c r="MH54" s="271"/>
      <c r="MI54" s="271"/>
      <c r="MJ54" s="271"/>
      <c r="MK54" s="271"/>
      <c r="ML54" s="271"/>
      <c r="MM54" s="271"/>
      <c r="MN54" s="271"/>
      <c r="MO54" s="271"/>
      <c r="MP54" s="271"/>
      <c r="MQ54" s="271"/>
      <c r="MR54" s="271"/>
      <c r="MS54" s="271"/>
      <c r="MT54" s="271"/>
      <c r="MU54" s="271"/>
      <c r="MV54" s="271"/>
      <c r="MW54" s="271"/>
      <c r="MX54" s="271"/>
      <c r="MY54" s="271"/>
      <c r="MZ54" s="271"/>
      <c r="NA54" s="271"/>
      <c r="NB54" s="271"/>
      <c r="NC54" s="271"/>
      <c r="ND54" s="271"/>
      <c r="NE54" s="271"/>
      <c r="NF54" s="271"/>
      <c r="NG54" s="271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71"/>
      <c r="NZ54" s="271"/>
      <c r="OA54" s="271"/>
      <c r="OB54" s="271"/>
      <c r="OC54" s="271"/>
      <c r="OD54" s="271"/>
      <c r="OE54" s="271"/>
      <c r="OF54" s="271"/>
      <c r="OG54" s="271"/>
      <c r="OH54" s="271"/>
      <c r="OI54" s="271"/>
      <c r="OJ54" s="271"/>
      <c r="OK54" s="271"/>
      <c r="OL54" s="271"/>
      <c r="OM54" s="271"/>
      <c r="ON54" s="271"/>
      <c r="OO54" s="271"/>
      <c r="OP54" s="271"/>
      <c r="OQ54" s="271"/>
      <c r="OR54" s="271"/>
      <c r="OS54" s="271"/>
      <c r="OT54" s="271"/>
      <c r="OU54" s="271"/>
      <c r="OV54" s="271"/>
      <c r="OW54" s="271"/>
      <c r="OX54" s="271"/>
      <c r="OY54" s="271"/>
      <c r="OZ54" s="271"/>
      <c r="PA54" s="271"/>
      <c r="PB54" s="271"/>
      <c r="PC54" s="271"/>
      <c r="PD54" s="271"/>
      <c r="PE54" s="271"/>
      <c r="PF54" s="271"/>
      <c r="PG54" s="271"/>
      <c r="PH54" s="271"/>
      <c r="PI54" s="271"/>
      <c r="PJ54" s="271"/>
      <c r="PK54" s="271"/>
      <c r="PL54" s="271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71"/>
      <c r="QE54" s="271"/>
      <c r="QF54" s="271"/>
      <c r="QG54" s="271"/>
      <c r="QH54" s="271"/>
      <c r="QI54" s="271"/>
      <c r="QJ54" s="271"/>
      <c r="QK54" s="271"/>
      <c r="QL54" s="271"/>
      <c r="QM54" s="271"/>
      <c r="QN54" s="271"/>
      <c r="QO54" s="271"/>
      <c r="QP54" s="271"/>
      <c r="QQ54" s="271"/>
      <c r="QR54" s="271"/>
      <c r="QS54" s="271"/>
      <c r="QT54" s="271"/>
      <c r="QU54" s="271"/>
      <c r="QV54" s="271"/>
      <c r="QW54" s="271"/>
      <c r="QX54" s="271"/>
      <c r="QY54" s="271"/>
      <c r="QZ54" s="271"/>
      <c r="RA54" s="271"/>
      <c r="RB54" s="271"/>
      <c r="RC54" s="271"/>
      <c r="RD54" s="271"/>
      <c r="RE54" s="271"/>
      <c r="RF54" s="271"/>
      <c r="RG54" s="271"/>
      <c r="RH54" s="271"/>
      <c r="RI54" s="271"/>
      <c r="RJ54" s="271"/>
      <c r="RK54" s="271"/>
      <c r="RL54" s="271"/>
      <c r="RM54" s="271"/>
      <c r="RN54" s="271"/>
      <c r="RO54" s="271"/>
      <c r="RP54" s="271"/>
      <c r="RQ54" s="271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71"/>
      <c r="SJ54" s="271"/>
      <c r="SK54" s="271"/>
      <c r="SL54" s="271"/>
      <c r="SM54" s="271"/>
      <c r="SN54" s="271"/>
      <c r="SO54" s="271"/>
      <c r="SP54" s="271"/>
      <c r="SQ54" s="271"/>
      <c r="SR54" s="271"/>
      <c r="SS54" s="271"/>
      <c r="ST54" s="271"/>
      <c r="SU54" s="271"/>
      <c r="SV54" s="271"/>
      <c r="SW54" s="271"/>
      <c r="SX54" s="271"/>
      <c r="SY54" s="271"/>
      <c r="SZ54" s="271"/>
      <c r="TA54" s="271"/>
      <c r="TB54" s="271"/>
      <c r="TC54" s="271"/>
      <c r="TD54" s="271"/>
      <c r="TE54" s="271"/>
      <c r="TF54" s="271"/>
      <c r="TG54" s="271"/>
      <c r="TH54" s="271"/>
      <c r="TI54" s="271"/>
      <c r="TJ54" s="271"/>
      <c r="TK54" s="271"/>
      <c r="TL54" s="271"/>
      <c r="TM54" s="271"/>
      <c r="TN54" s="271"/>
      <c r="TO54" s="271"/>
      <c r="TP54" s="271"/>
      <c r="TQ54" s="271"/>
      <c r="TR54" s="271"/>
      <c r="TS54" s="271"/>
      <c r="TT54" s="271"/>
      <c r="TU54" s="271"/>
      <c r="TV54" s="271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71"/>
      <c r="UO54" s="271"/>
      <c r="UP54" s="271"/>
      <c r="UQ54" s="271"/>
      <c r="UR54" s="271"/>
      <c r="US54" s="271"/>
      <c r="UT54" s="271"/>
      <c r="UU54" s="271"/>
      <c r="UV54" s="271"/>
      <c r="UW54" s="271"/>
      <c r="UX54" s="271"/>
      <c r="UY54" s="271"/>
      <c r="UZ54" s="271"/>
      <c r="VA54" s="271"/>
      <c r="VB54" s="271"/>
      <c r="VC54" s="271"/>
      <c r="VD54" s="271"/>
      <c r="VE54" s="271"/>
      <c r="VF54" s="271"/>
      <c r="VG54" s="271"/>
      <c r="VH54" s="271"/>
      <c r="VI54" s="271"/>
      <c r="VJ54" s="271"/>
      <c r="VK54" s="271"/>
      <c r="VL54" s="271"/>
      <c r="VM54" s="271"/>
      <c r="VN54" s="271"/>
      <c r="VO54" s="271"/>
      <c r="VP54" s="271"/>
      <c r="VQ54" s="271"/>
      <c r="VR54" s="271"/>
      <c r="VS54" s="271"/>
      <c r="VT54" s="271"/>
      <c r="VU54" s="271"/>
      <c r="VV54" s="271"/>
      <c r="VW54" s="271"/>
      <c r="VX54" s="271"/>
      <c r="VY54" s="271"/>
      <c r="VZ54" s="271"/>
      <c r="WA54" s="271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71"/>
      <c r="WT54" s="271"/>
      <c r="WU54" s="271"/>
      <c r="WV54" s="271"/>
      <c r="WW54" s="271"/>
      <c r="WX54" s="271"/>
      <c r="WY54" s="271"/>
      <c r="WZ54" s="271"/>
      <c r="XA54" s="271"/>
      <c r="XB54" s="271"/>
      <c r="XC54" s="271"/>
      <c r="XD54" s="271"/>
      <c r="XE54" s="271"/>
      <c r="XF54" s="271"/>
      <c r="XG54" s="271"/>
      <c r="XH54" s="271"/>
      <c r="XI54" s="271"/>
      <c r="XJ54" s="271"/>
      <c r="XK54" s="271"/>
      <c r="XL54" s="271"/>
      <c r="XM54" s="271"/>
      <c r="XN54" s="271"/>
      <c r="XO54" s="271"/>
      <c r="XP54" s="271"/>
      <c r="XQ54" s="271"/>
      <c r="XR54" s="271"/>
      <c r="XS54" s="271"/>
      <c r="XT54" s="271"/>
      <c r="XU54" s="271"/>
      <c r="XV54" s="271"/>
      <c r="XW54" s="271"/>
      <c r="XX54" s="271"/>
      <c r="XY54" s="271"/>
      <c r="XZ54" s="271"/>
      <c r="YA54" s="271"/>
      <c r="YB54" s="271"/>
      <c r="YC54" s="271"/>
      <c r="YD54" s="271"/>
      <c r="YE54" s="271"/>
      <c r="YF54" s="271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71"/>
      <c r="YY54" s="271"/>
      <c r="YZ54" s="271"/>
      <c r="ZA54" s="271"/>
      <c r="ZB54" s="271"/>
      <c r="ZC54" s="271"/>
      <c r="ZD54" s="271"/>
      <c r="ZE54" s="271"/>
      <c r="ZF54" s="271"/>
      <c r="ZG54" s="271"/>
      <c r="ZH54" s="271"/>
      <c r="ZI54" s="271"/>
      <c r="ZJ54" s="271"/>
      <c r="ZK54" s="271"/>
      <c r="ZL54" s="271"/>
      <c r="ZM54" s="271"/>
      <c r="ZN54" s="271"/>
      <c r="ZO54" s="271"/>
      <c r="ZP54" s="271"/>
      <c r="ZQ54" s="271"/>
      <c r="ZR54" s="271"/>
      <c r="ZS54" s="271"/>
      <c r="ZT54" s="271"/>
      <c r="ZU54" s="271"/>
      <c r="ZV54" s="271"/>
      <c r="ZW54" s="271"/>
      <c r="ZX54" s="271"/>
      <c r="ZY54" s="271"/>
      <c r="ZZ54" s="271"/>
      <c r="AAA54" s="271"/>
      <c r="AAB54" s="271"/>
      <c r="AAC54" s="271"/>
      <c r="AAD54" s="271"/>
      <c r="AAE54" s="271"/>
      <c r="AAF54" s="271"/>
      <c r="AAG54" s="271"/>
      <c r="AAH54" s="271"/>
      <c r="AAI54" s="271"/>
      <c r="AAJ54" s="271"/>
      <c r="AAK54" s="271"/>
      <c r="AAL54" s="271"/>
      <c r="AAM54" s="271"/>
      <c r="AAN54" s="271"/>
      <c r="AAO54" s="271"/>
      <c r="AAP54" s="271"/>
      <c r="AAQ54" s="271"/>
      <c r="AAR54" s="271"/>
      <c r="AAS54" s="271"/>
      <c r="AAT54" s="271"/>
      <c r="AAU54" s="271"/>
      <c r="AAV54" s="271"/>
      <c r="AAW54" s="271"/>
      <c r="AAX54" s="271"/>
      <c r="AAY54" s="271"/>
      <c r="AAZ54" s="271"/>
      <c r="ABA54" s="271"/>
      <c r="ABB54" s="271"/>
      <c r="ABC54" s="271"/>
      <c r="ABD54" s="271"/>
      <c r="ABE54" s="271"/>
      <c r="ABF54" s="271"/>
      <c r="ABG54" s="271"/>
      <c r="ABH54" s="271"/>
      <c r="ABI54" s="271"/>
      <c r="ABJ54" s="271"/>
      <c r="ABK54" s="271"/>
      <c r="ABL54" s="271"/>
      <c r="ABM54" s="271"/>
      <c r="ABN54" s="271"/>
      <c r="ABO54" s="271"/>
      <c r="ABP54" s="271"/>
      <c r="ABQ54" s="271"/>
      <c r="ABR54" s="271"/>
      <c r="ABS54" s="271"/>
      <c r="ABT54" s="271"/>
      <c r="ABU54" s="271"/>
      <c r="ABV54" s="271"/>
      <c r="ABW54" s="271"/>
      <c r="ABX54" s="271"/>
      <c r="ABY54" s="271"/>
      <c r="ABZ54" s="271"/>
      <c r="ACA54" s="271"/>
      <c r="ACB54" s="271"/>
      <c r="ACC54" s="271"/>
      <c r="ACD54" s="271"/>
      <c r="ACE54" s="271"/>
      <c r="ACF54" s="271"/>
      <c r="ACG54" s="271"/>
      <c r="ACH54" s="271"/>
      <c r="ACI54" s="271"/>
      <c r="ACJ54" s="271"/>
      <c r="ACK54" s="271"/>
      <c r="ACL54" s="271"/>
      <c r="ACM54" s="271"/>
      <c r="ACN54" s="271"/>
      <c r="ACO54" s="271"/>
      <c r="ACP54" s="271"/>
      <c r="ACQ54" s="271"/>
      <c r="ACR54" s="271"/>
      <c r="ACS54" s="271"/>
      <c r="ACT54" s="271"/>
      <c r="ACU54" s="271"/>
      <c r="ACV54" s="271"/>
      <c r="ACW54" s="271"/>
      <c r="ACX54" s="271"/>
      <c r="ACY54" s="271"/>
      <c r="ACZ54" s="271"/>
      <c r="ADA54" s="271"/>
      <c r="ADB54" s="271"/>
      <c r="ADC54" s="271"/>
      <c r="ADD54" s="271"/>
      <c r="ADE54" s="271"/>
      <c r="ADF54" s="271"/>
      <c r="ADG54" s="271"/>
      <c r="ADH54" s="271"/>
      <c r="ADI54" s="271"/>
      <c r="ADJ54" s="271"/>
      <c r="ADK54" s="271"/>
      <c r="ADL54" s="271"/>
      <c r="ADM54" s="271"/>
      <c r="ADN54" s="271"/>
      <c r="ADO54" s="271"/>
      <c r="ADP54" s="271"/>
      <c r="ADQ54" s="271"/>
      <c r="ADR54" s="271"/>
      <c r="ADS54" s="271"/>
      <c r="ADT54" s="271"/>
      <c r="ADU54" s="271"/>
      <c r="ADV54" s="271"/>
      <c r="ADW54" s="271"/>
      <c r="ADX54" s="271"/>
      <c r="ADY54" s="271"/>
      <c r="ADZ54" s="271"/>
      <c r="AEA54" s="271"/>
      <c r="AEB54" s="271"/>
      <c r="AEC54" s="271"/>
      <c r="AED54" s="271"/>
      <c r="AEE54" s="271"/>
      <c r="AEF54" s="271"/>
      <c r="AEG54" s="271"/>
      <c r="AEH54" s="271"/>
      <c r="AEI54" s="271"/>
      <c r="AEJ54" s="271"/>
      <c r="AEK54" s="271"/>
      <c r="AEL54" s="271"/>
      <c r="AEM54" s="271"/>
      <c r="AEN54" s="271"/>
      <c r="AEO54" s="271"/>
      <c r="AEP54" s="271"/>
      <c r="AEQ54" s="271"/>
      <c r="AER54" s="271"/>
      <c r="AES54" s="271"/>
      <c r="AET54" s="271"/>
      <c r="AEU54" s="271"/>
      <c r="AEV54" s="271"/>
      <c r="AEW54" s="271"/>
      <c r="AEX54" s="271"/>
      <c r="AEY54" s="271"/>
      <c r="AEZ54" s="271"/>
      <c r="AFA54" s="271"/>
      <c r="AFB54" s="271"/>
      <c r="AFC54" s="271"/>
      <c r="AFD54" s="271"/>
      <c r="AFE54" s="271"/>
      <c r="AFF54" s="271"/>
      <c r="AFG54" s="271"/>
      <c r="AFH54" s="271"/>
      <c r="AFI54" s="271"/>
      <c r="AFJ54" s="271"/>
      <c r="AFK54" s="271"/>
      <c r="AFL54" s="271"/>
      <c r="AFM54" s="271"/>
      <c r="AFN54" s="271"/>
      <c r="AFO54" s="271"/>
      <c r="AFP54" s="271"/>
      <c r="AFQ54" s="271"/>
      <c r="AFR54" s="271"/>
      <c r="AFS54" s="271"/>
      <c r="AFT54" s="271"/>
      <c r="AFU54" s="271"/>
      <c r="AFV54" s="271"/>
      <c r="AFW54" s="271"/>
      <c r="AFX54" s="271"/>
      <c r="AFY54" s="271"/>
      <c r="AFZ54" s="271"/>
      <c r="AGA54" s="271"/>
      <c r="AGB54" s="271"/>
      <c r="AGC54" s="271"/>
      <c r="AGD54" s="271"/>
      <c r="AGE54" s="271"/>
      <c r="AGF54" s="271"/>
      <c r="AGG54" s="271"/>
      <c r="AGH54" s="271"/>
      <c r="AGI54" s="271"/>
      <c r="AGJ54" s="271"/>
      <c r="AGK54" s="271"/>
      <c r="AGL54" s="271"/>
      <c r="AGM54" s="271"/>
      <c r="AGN54" s="271"/>
      <c r="AGO54" s="271"/>
      <c r="AGP54" s="271"/>
      <c r="AGQ54" s="271"/>
      <c r="AGR54" s="271"/>
      <c r="AGS54" s="271"/>
      <c r="AGT54" s="271"/>
      <c r="AGU54" s="271"/>
      <c r="AGV54" s="271"/>
      <c r="AGW54" s="271"/>
      <c r="AGX54" s="271"/>
      <c r="AGY54" s="271"/>
      <c r="AGZ54" s="271"/>
      <c r="AHA54" s="271"/>
      <c r="AHB54" s="271"/>
      <c r="AHC54" s="271"/>
      <c r="AHD54" s="271"/>
      <c r="AHE54" s="271"/>
      <c r="AHF54" s="271"/>
      <c r="AHG54" s="271"/>
      <c r="AHH54" s="271"/>
      <c r="AHI54" s="271"/>
      <c r="AHJ54" s="271"/>
      <c r="AHK54" s="271"/>
      <c r="AHL54" s="271"/>
      <c r="AHM54" s="271"/>
      <c r="AHN54" s="271"/>
      <c r="AHO54" s="271"/>
      <c r="AHP54" s="271"/>
      <c r="AHQ54" s="271"/>
      <c r="AHR54" s="271"/>
      <c r="AHS54" s="271"/>
      <c r="AHT54" s="271"/>
      <c r="AHU54" s="271"/>
      <c r="AHV54" s="271"/>
      <c r="AHW54" s="271"/>
      <c r="AHX54" s="271"/>
      <c r="AHY54" s="271"/>
      <c r="AHZ54" s="271"/>
      <c r="AIA54" s="271"/>
      <c r="AIB54" s="271"/>
      <c r="AIC54" s="271"/>
      <c r="AID54" s="271"/>
      <c r="AIE54" s="271"/>
      <c r="AIF54" s="271"/>
      <c r="AIG54" s="271"/>
      <c r="AIH54" s="271"/>
      <c r="AII54" s="271"/>
      <c r="AIJ54" s="271"/>
      <c r="AIK54" s="271"/>
      <c r="AIL54" s="271"/>
      <c r="AIM54" s="271"/>
      <c r="AIN54" s="271"/>
      <c r="AIO54" s="271"/>
      <c r="AIP54" s="271"/>
      <c r="AIQ54" s="271"/>
      <c r="AIR54" s="271"/>
      <c r="AIS54" s="271"/>
      <c r="AIT54" s="271"/>
      <c r="AIU54" s="271"/>
      <c r="AIV54" s="271"/>
      <c r="AIW54" s="271"/>
      <c r="AIX54" s="271"/>
      <c r="AIY54" s="271"/>
      <c r="AIZ54" s="271"/>
      <c r="AJA54" s="271"/>
      <c r="AJB54" s="271"/>
      <c r="AJC54" s="271"/>
      <c r="AJD54" s="271"/>
      <c r="AJE54" s="271"/>
      <c r="AJF54" s="271"/>
      <c r="AJG54" s="271"/>
      <c r="AJH54" s="271"/>
      <c r="AJI54" s="271"/>
      <c r="AJJ54" s="271"/>
      <c r="AJK54" s="271"/>
      <c r="AJL54" s="271"/>
      <c r="AJM54" s="271"/>
      <c r="AJN54" s="271"/>
      <c r="AJO54" s="271"/>
      <c r="AJP54" s="271"/>
      <c r="AJQ54" s="271"/>
      <c r="AJR54" s="271"/>
      <c r="AJS54" s="271"/>
      <c r="AJT54" s="271"/>
      <c r="AJU54" s="271"/>
      <c r="AJV54" s="271"/>
      <c r="AJW54" s="271"/>
      <c r="AJX54" s="271"/>
      <c r="AJY54" s="271"/>
      <c r="AJZ54" s="271"/>
      <c r="AKA54" s="271"/>
      <c r="AKB54" s="271"/>
      <c r="AKC54" s="271"/>
      <c r="AKD54" s="271"/>
      <c r="AKE54" s="271"/>
      <c r="AKF54" s="271"/>
      <c r="AKG54" s="271"/>
      <c r="AKH54" s="271"/>
      <c r="AKI54" s="271"/>
      <c r="AKJ54" s="271"/>
      <c r="AKK54" s="271"/>
      <c r="AKL54" s="271"/>
      <c r="AKM54" s="271"/>
      <c r="AKN54" s="271"/>
      <c r="AKO54" s="271"/>
      <c r="AKP54" s="271"/>
      <c r="AKQ54" s="271"/>
      <c r="AKR54" s="271"/>
      <c r="AKS54" s="271"/>
      <c r="AKT54" s="271"/>
      <c r="AKU54" s="271"/>
      <c r="AKV54" s="271"/>
      <c r="AKW54" s="271"/>
      <c r="AKX54" s="271"/>
      <c r="AKY54" s="271"/>
      <c r="AKZ54" s="271"/>
      <c r="ALA54" s="271"/>
      <c r="ALB54" s="271"/>
      <c r="ALC54" s="271"/>
      <c r="ALD54" s="271"/>
      <c r="ALE54" s="271"/>
      <c r="ALF54" s="271"/>
      <c r="ALG54" s="271"/>
      <c r="ALH54" s="271"/>
      <c r="ALI54" s="271"/>
      <c r="ALJ54" s="271"/>
      <c r="ALK54" s="271"/>
      <c r="ALL54" s="271"/>
      <c r="ALM54" s="271"/>
      <c r="ALN54" s="271"/>
      <c r="ALO54" s="271"/>
      <c r="ALP54" s="271"/>
      <c r="ALQ54" s="271"/>
      <c r="ALR54" s="271"/>
      <c r="ALS54" s="271"/>
      <c r="ALT54" s="271"/>
      <c r="ALU54" s="271"/>
      <c r="ALV54" s="271"/>
      <c r="ALW54" s="271"/>
      <c r="ALX54" s="271"/>
      <c r="ALY54" s="271"/>
      <c r="ALZ54" s="271"/>
      <c r="AMA54" s="271"/>
      <c r="AMB54" s="271"/>
      <c r="AMC54" s="271"/>
      <c r="AMD54" s="271"/>
      <c r="AME54" s="271"/>
      <c r="AMF54" s="271"/>
      <c r="AMG54" s="271"/>
      <c r="AMH54" s="271"/>
      <c r="AMI54" s="271"/>
      <c r="AMJ54" s="271"/>
    </row>
    <row r="55" spans="1:1024">
      <c r="B55" s="266"/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</row>
    <row r="56" spans="1:1024" ht="17.45" customHeight="1">
      <c r="B56" s="508" t="s">
        <v>257</v>
      </c>
      <c r="C56" s="508"/>
      <c r="D56" s="508"/>
      <c r="E56" s="508"/>
      <c r="F56" s="508"/>
      <c r="G56" s="508"/>
      <c r="H56" s="508"/>
      <c r="I56" s="508"/>
      <c r="J56" s="508"/>
      <c r="K56" s="272"/>
      <c r="L56" s="509" t="s">
        <v>258</v>
      </c>
      <c r="M56" s="509"/>
      <c r="N56" s="509"/>
      <c r="O56" s="509"/>
      <c r="P56" s="509"/>
      <c r="Q56" s="509"/>
      <c r="R56" s="510" t="s">
        <v>259</v>
      </c>
      <c r="S56" s="510"/>
      <c r="T56" s="509" t="s">
        <v>160</v>
      </c>
      <c r="U56" s="509"/>
      <c r="V56" s="509"/>
      <c r="W56" s="509"/>
    </row>
    <row r="57" spans="1:1024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 ht="15" customHeight="1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2"/>
      <c r="M59" s="512"/>
      <c r="N59" s="512"/>
      <c r="O59" s="512"/>
      <c r="P59" s="512"/>
      <c r="Q59" s="512"/>
      <c r="R59" s="512"/>
      <c r="S59" s="512"/>
      <c r="T59" s="512"/>
      <c r="U59" s="512"/>
      <c r="V59" s="512"/>
      <c r="W59" s="512"/>
    </row>
    <row r="60" spans="1:1024" ht="32.65" customHeight="1">
      <c r="B60" s="511"/>
      <c r="C60" s="511"/>
      <c r="D60" s="511"/>
      <c r="E60" s="511"/>
      <c r="F60" s="511"/>
      <c r="G60" s="511"/>
      <c r="H60" s="511"/>
      <c r="I60" s="511"/>
      <c r="J60" s="511"/>
      <c r="K60" s="272"/>
      <c r="L60" s="513" t="s">
        <v>260</v>
      </c>
      <c r="M60" s="513"/>
      <c r="N60" s="513"/>
      <c r="O60" s="273"/>
      <c r="P60" s="513" t="s">
        <v>261</v>
      </c>
      <c r="Q60" s="513"/>
      <c r="R60" s="513"/>
      <c r="S60" s="274"/>
      <c r="T60" s="513" t="s">
        <v>262</v>
      </c>
      <c r="U60" s="513"/>
      <c r="V60" s="513"/>
      <c r="W60" s="274"/>
    </row>
    <row r="62" spans="1:1024" ht="18">
      <c r="B62" s="514" t="s">
        <v>263</v>
      </c>
      <c r="C62" s="514"/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  <c r="W62" s="514"/>
    </row>
    <row r="63" spans="1:1024" ht="18">
      <c r="B63" s="515" t="s">
        <v>264</v>
      </c>
      <c r="C63" s="515"/>
      <c r="D63" s="515"/>
      <c r="E63" s="515"/>
      <c r="F63" s="515"/>
      <c r="G63" s="515"/>
      <c r="H63" s="515"/>
      <c r="I63" s="515"/>
      <c r="J63" s="516" t="s">
        <v>265</v>
      </c>
      <c r="K63" s="516"/>
      <c r="L63" s="516"/>
      <c r="M63" s="516"/>
      <c r="N63" s="516"/>
      <c r="O63" s="516"/>
      <c r="P63" s="516" t="s">
        <v>266</v>
      </c>
      <c r="Q63" s="516"/>
      <c r="R63" s="516"/>
      <c r="S63" s="516"/>
      <c r="T63" s="516"/>
      <c r="U63" s="516"/>
      <c r="V63" s="516"/>
      <c r="W63" s="516"/>
    </row>
    <row r="64" spans="1:1024" ht="43.35" customHeight="1">
      <c r="B64" s="517"/>
      <c r="C64" s="517"/>
      <c r="D64" s="517"/>
      <c r="E64" s="517"/>
      <c r="F64" s="517"/>
      <c r="G64" s="517"/>
      <c r="H64" s="517"/>
      <c r="I64" s="517"/>
      <c r="J64" s="518"/>
      <c r="K64" s="518"/>
      <c r="L64" s="518"/>
      <c r="M64" s="518"/>
      <c r="N64" s="518"/>
      <c r="O64" s="518"/>
      <c r="P64" s="518"/>
      <c r="Q64" s="518"/>
      <c r="R64" s="518"/>
      <c r="S64" s="518"/>
      <c r="T64" s="518"/>
      <c r="U64" s="518"/>
      <c r="V64" s="518"/>
      <c r="W64" s="518"/>
    </row>
    <row r="65" spans="2:23" ht="39" customHeight="1"/>
    <row r="66" spans="2:23" ht="20.25">
      <c r="B66" s="275"/>
      <c r="C66" s="275"/>
      <c r="D66" s="275"/>
      <c r="E66" s="275"/>
      <c r="F66" s="275"/>
      <c r="G66" s="275"/>
      <c r="H66" s="275"/>
      <c r="I66" s="276"/>
      <c r="J66" s="277"/>
      <c r="K66" s="278" t="s">
        <v>267</v>
      </c>
      <c r="L66" s="279"/>
      <c r="M66" s="279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26.25">
      <c r="B67" s="275"/>
      <c r="C67" s="275"/>
      <c r="D67" s="275"/>
      <c r="E67" s="275"/>
      <c r="F67" s="275"/>
      <c r="G67" s="275"/>
      <c r="H67" s="280"/>
      <c r="I67" s="281"/>
      <c r="J67" s="282" t="s">
        <v>268</v>
      </c>
      <c r="K67" s="282"/>
      <c r="L67" s="282"/>
      <c r="M67" s="282"/>
      <c r="N67" s="275"/>
      <c r="O67" s="275"/>
      <c r="P67" s="275"/>
      <c r="Q67" s="275"/>
      <c r="R67" s="275"/>
      <c r="S67" s="275"/>
      <c r="T67" s="275"/>
      <c r="U67" s="519"/>
      <c r="V67" s="519"/>
      <c r="W67" s="519"/>
    </row>
    <row r="68" spans="2:23" ht="15.6" customHeight="1">
      <c r="B68" s="283"/>
      <c r="C68" s="283"/>
      <c r="D68" s="283"/>
      <c r="E68" s="283"/>
      <c r="F68" s="283"/>
      <c r="G68" s="283"/>
      <c r="H68" s="283"/>
      <c r="I68" s="283"/>
      <c r="J68" s="283"/>
      <c r="K68" s="284" t="s">
        <v>269</v>
      </c>
      <c r="L68" s="283"/>
      <c r="M68" s="283"/>
      <c r="N68" s="283"/>
      <c r="O68" s="283"/>
      <c r="P68" s="283"/>
      <c r="Q68" s="283"/>
      <c r="R68" s="283"/>
      <c r="S68" s="283"/>
      <c r="T68" s="283"/>
      <c r="U68" s="519"/>
      <c r="V68" s="519"/>
      <c r="W68" s="519"/>
    </row>
    <row r="69" spans="2:23" ht="18.95" customHeight="1">
      <c r="B69" s="520"/>
      <c r="C69" s="520"/>
      <c r="D69" s="520"/>
      <c r="E69" s="286"/>
      <c r="F69" s="286"/>
      <c r="G69" s="286"/>
      <c r="H69" s="286"/>
      <c r="I69" s="286"/>
      <c r="J69" s="286"/>
      <c r="K69" s="287" t="s">
        <v>270</v>
      </c>
      <c r="L69" s="286"/>
      <c r="M69" s="286"/>
      <c r="N69" s="285"/>
      <c r="O69" s="275"/>
      <c r="P69" s="275"/>
      <c r="Q69" s="491" t="str">
        <f>I8</f>
        <v>Elève-1</v>
      </c>
      <c r="R69" s="491"/>
      <c r="S69" s="491"/>
      <c r="T69" s="491"/>
      <c r="U69" s="491"/>
      <c r="V69" s="491"/>
      <c r="W69" s="491"/>
    </row>
    <row r="70" spans="2:23" ht="23.25">
      <c r="B70" s="275"/>
      <c r="C70" s="286"/>
      <c r="D70" s="286"/>
      <c r="E70" s="286"/>
      <c r="F70" s="286"/>
      <c r="G70" s="286"/>
      <c r="H70" s="286"/>
      <c r="I70" s="286"/>
      <c r="J70" s="286"/>
      <c r="K70" s="288" t="s">
        <v>271</v>
      </c>
      <c r="L70" s="286"/>
      <c r="M70" s="286"/>
      <c r="N70" s="286"/>
      <c r="O70" s="286"/>
      <c r="P70" s="286"/>
      <c r="Q70" s="286"/>
      <c r="R70" s="286"/>
      <c r="S70" s="286"/>
      <c r="T70" s="286"/>
      <c r="U70" s="519"/>
      <c r="V70" s="519"/>
      <c r="W70" s="519"/>
    </row>
    <row r="71" spans="2:23" ht="19.7" customHeight="1"/>
    <row r="72" spans="2:23" ht="25.5" customHeight="1">
      <c r="B72" s="289"/>
      <c r="C72" s="521" t="s">
        <v>182</v>
      </c>
      <c r="D72" s="521"/>
      <c r="E72" s="521"/>
      <c r="F72" s="521"/>
      <c r="G72" s="521"/>
      <c r="H72" s="521"/>
      <c r="I72" s="290" t="s">
        <v>193</v>
      </c>
      <c r="J72" s="291" t="s">
        <v>194</v>
      </c>
      <c r="M72" s="521" t="s">
        <v>34</v>
      </c>
      <c r="N72" s="521"/>
      <c r="O72" s="521"/>
      <c r="P72" s="521"/>
      <c r="Q72" s="521"/>
      <c r="R72" s="521"/>
      <c r="S72" s="521"/>
      <c r="T72" s="521"/>
      <c r="U72" s="290" t="s">
        <v>193</v>
      </c>
      <c r="V72" s="291" t="s">
        <v>194</v>
      </c>
    </row>
    <row r="73" spans="2:23" ht="24" customHeight="1">
      <c r="B73" s="292"/>
      <c r="C73" s="522" t="s">
        <v>272</v>
      </c>
      <c r="D73" s="522"/>
      <c r="E73" s="522"/>
      <c r="F73" s="522"/>
      <c r="G73" s="522"/>
      <c r="H73" s="522"/>
      <c r="I73" s="293" t="str">
        <f>IF(L73="x","","x")</f>
        <v>x</v>
      </c>
      <c r="J73" s="294" t="str">
        <f>IF(VLOOKUP($B$28,Entrée_des_observations!$Q$5:$AJ$49,3,FALSE())="","",VLOOKUP($B$28,Entrée_des_observations!$Q$5:$AJ$49,3,FALSE()))</f>
        <v/>
      </c>
      <c r="M73" s="522" t="s">
        <v>58</v>
      </c>
      <c r="N73" s="522"/>
      <c r="O73" s="522"/>
      <c r="P73" s="522"/>
      <c r="Q73" s="522"/>
      <c r="R73" s="522"/>
      <c r="S73" s="522"/>
      <c r="T73" s="522" t="str">
        <f t="shared" ref="T73:U76" si="0">IF(U73="x","","x")</f>
        <v/>
      </c>
      <c r="U73" s="293" t="str">
        <f t="shared" si="0"/>
        <v>x</v>
      </c>
      <c r="V73" s="294" t="str">
        <f>IF(VLOOKUP($B$28,Entrée_des_observations!$Q$5:$AJ$49,10,FALSE())="","",VLOOKUP($B$28,Entrée_des_observations!$Q$5:$AJ$49,10,FALSE()))</f>
        <v/>
      </c>
    </row>
    <row r="74" spans="2:23" ht="24" customHeight="1">
      <c r="B74" s="292"/>
      <c r="C74" s="522" t="s">
        <v>53</v>
      </c>
      <c r="D74" s="522"/>
      <c r="E74" s="522"/>
      <c r="F74" s="522"/>
      <c r="G74" s="522"/>
      <c r="H74" s="522"/>
      <c r="I74" s="293" t="str">
        <f>IF(L74&lt;&gt;"","","x")</f>
        <v>x</v>
      </c>
      <c r="J74" s="294" t="str">
        <f>IF(VLOOKUP($B$28,Entrée_des_observations!$Q$5:$AJ$49,4,FALSE())="","",VLOOKUP($B$28,Entrée_des_observations!$Q$5:$AJ$49,4,FALSE()))</f>
        <v/>
      </c>
      <c r="M74" s="522" t="s">
        <v>59</v>
      </c>
      <c r="N74" s="522"/>
      <c r="O74" s="522"/>
      <c r="P74" s="522"/>
      <c r="Q74" s="522"/>
      <c r="R74" s="522"/>
      <c r="S74" s="522"/>
      <c r="T74" s="522" t="str">
        <f t="shared" si="0"/>
        <v/>
      </c>
      <c r="U74" s="293" t="str">
        <f t="shared" si="0"/>
        <v>x</v>
      </c>
      <c r="V74" s="294" t="str">
        <f>IF(VLOOKUP($B$28,Entrée_des_observations!$Q$5:$AJ$49,11,FALSE())="","",VLOOKUP($B$28,Entrée_des_observations!$Q$5:$AJ$49,11,FALSE()))</f>
        <v/>
      </c>
    </row>
    <row r="75" spans="2:23" ht="21.75" customHeight="1">
      <c r="B75" s="292"/>
      <c r="C75" s="523" t="s">
        <v>54</v>
      </c>
      <c r="D75" s="523"/>
      <c r="E75" s="523"/>
      <c r="F75" s="523"/>
      <c r="G75" s="523"/>
      <c r="H75" s="523"/>
      <c r="I75" s="293" t="str">
        <f>IF(L75="x","","x")</f>
        <v>x</v>
      </c>
      <c r="J75" s="295" t="str">
        <f>IF(VLOOKUP($B$28,Entrée_des_observations!$Q$5:$AJ$49,5,FALSE())="","",VLOOKUP($B$28,Entrée_des_observations!$Q$5:$AJ$49,5,FALSE()))</f>
        <v/>
      </c>
      <c r="M75" s="522" t="s">
        <v>60</v>
      </c>
      <c r="N75" s="522"/>
      <c r="O75" s="522"/>
      <c r="P75" s="522"/>
      <c r="Q75" s="522"/>
      <c r="R75" s="522"/>
      <c r="S75" s="522"/>
      <c r="T75" s="522" t="str">
        <f t="shared" si="0"/>
        <v/>
      </c>
      <c r="U75" s="293" t="str">
        <f t="shared" si="0"/>
        <v>x</v>
      </c>
      <c r="V75" s="294" t="str">
        <f>IF(VLOOKUP($B$28,Entrée_des_observations!$Q$5:$AJ$49,12,FALSE())="","",VLOOKUP($B$28,Entrée_des_observations!$Q$5:$AJ$49,12,FALSE()))</f>
        <v/>
      </c>
    </row>
    <row r="76" spans="2:23" ht="33.950000000000003" customHeight="1">
      <c r="B76" s="289"/>
      <c r="C76" s="521" t="s">
        <v>273</v>
      </c>
      <c r="D76" s="521"/>
      <c r="E76" s="521"/>
      <c r="F76" s="521"/>
      <c r="G76" s="521"/>
      <c r="H76" s="521"/>
      <c r="I76" s="290" t="s">
        <v>193</v>
      </c>
      <c r="J76" s="291" t="s">
        <v>194</v>
      </c>
      <c r="M76" s="523" t="s">
        <v>274</v>
      </c>
      <c r="N76" s="523"/>
      <c r="O76" s="523"/>
      <c r="P76" s="523"/>
      <c r="Q76" s="523"/>
      <c r="R76" s="523"/>
      <c r="S76" s="523"/>
      <c r="T76" s="523" t="str">
        <f t="shared" si="0"/>
        <v/>
      </c>
      <c r="U76" s="296" t="str">
        <f t="shared" si="0"/>
        <v>x</v>
      </c>
      <c r="V76" s="295" t="str">
        <f>IF(VLOOKUP($B$28,Entrée_des_observations!$Q$5:$AJ$49,13,FALSE())="","",VLOOKUP($B$28,Entrée_des_observations!$Q$5:$AJ$49,13,FALSE()))</f>
        <v/>
      </c>
    </row>
    <row r="77" spans="2:23" ht="29.25" customHeight="1">
      <c r="B77" s="292"/>
      <c r="C77" s="522" t="s">
        <v>134</v>
      </c>
      <c r="D77" s="522"/>
      <c r="E77" s="522"/>
      <c r="F77" s="522"/>
      <c r="G77" s="522"/>
      <c r="H77" s="522"/>
      <c r="I77" s="293" t="str">
        <f>IF(L77="x","","x")</f>
        <v>x</v>
      </c>
      <c r="J77" s="294" t="str">
        <f>IF(VLOOKUP($B$28,Entrée_des_observations!$Q$5:$AJ$49,6,FALSE())="","",VLOOKUP($B$28,Entrée_des_observations!$Q$5:$AJ$49,6,FALSE()))</f>
        <v/>
      </c>
      <c r="T77" s="230"/>
      <c r="U77" s="230"/>
      <c r="V77" s="230"/>
    </row>
    <row r="78" spans="2:23" ht="27.75" customHeight="1">
      <c r="B78" s="292"/>
      <c r="C78" s="524" t="s">
        <v>32</v>
      </c>
      <c r="D78" s="524"/>
      <c r="E78" s="524"/>
      <c r="F78" s="524"/>
      <c r="G78" s="524"/>
      <c r="H78" s="524"/>
      <c r="I78" s="297" t="str">
        <f>IF(L78="x","","x")</f>
        <v>x</v>
      </c>
      <c r="J78" s="298" t="str">
        <f>IF(VLOOKUP($B$28,Entrée_des_observations!$Q$5:$AJ$49,7,FALSE())="","",VLOOKUP($B$28,Entrée_des_observations!$Q$5:$AJ$49,7,FALSE()))</f>
        <v/>
      </c>
      <c r="M78" s="521" t="s">
        <v>37</v>
      </c>
      <c r="N78" s="521"/>
      <c r="O78" s="521"/>
      <c r="P78" s="521"/>
      <c r="Q78" s="521"/>
      <c r="R78" s="521"/>
      <c r="S78" s="521"/>
      <c r="T78" s="521"/>
      <c r="U78" s="290" t="s">
        <v>193</v>
      </c>
      <c r="V78" s="291" t="s">
        <v>194</v>
      </c>
    </row>
    <row r="79" spans="2:23" ht="33.200000000000003" customHeight="1">
      <c r="B79" s="289"/>
      <c r="C79" s="521" t="s">
        <v>33</v>
      </c>
      <c r="D79" s="521"/>
      <c r="E79" s="521"/>
      <c r="F79" s="521"/>
      <c r="G79" s="521"/>
      <c r="H79" s="521"/>
      <c r="I79" s="290" t="s">
        <v>193</v>
      </c>
      <c r="J79" s="291" t="s">
        <v>194</v>
      </c>
      <c r="M79" s="522" t="s">
        <v>65</v>
      </c>
      <c r="N79" s="522"/>
      <c r="O79" s="522"/>
      <c r="P79" s="522"/>
      <c r="Q79" s="522"/>
      <c r="R79" s="522"/>
      <c r="S79" s="522"/>
      <c r="T79" s="522" t="str">
        <f t="shared" ref="T79:U82" si="1">IF(U79="x","","x")</f>
        <v/>
      </c>
      <c r="U79" s="293" t="str">
        <f t="shared" si="1"/>
        <v>x</v>
      </c>
      <c r="V79" s="294" t="str">
        <f>IF(VLOOKUP($B$28,Entrée_des_observations!$Q$5:$AJ$49,17,FALSE())="","",VLOOKUP($B$28,Entrée_des_observations!$Q$5:$AJ$49,17,FALSE()))</f>
        <v/>
      </c>
    </row>
    <row r="80" spans="2:23" ht="23.1" customHeight="1">
      <c r="B80" s="292"/>
      <c r="C80" s="522" t="s">
        <v>56</v>
      </c>
      <c r="D80" s="522"/>
      <c r="E80" s="522"/>
      <c r="F80" s="522"/>
      <c r="G80" s="522"/>
      <c r="H80" s="522"/>
      <c r="I80" s="293" t="str">
        <f>IF(L80="x","","x")</f>
        <v>x</v>
      </c>
      <c r="J80" s="294" t="str">
        <f>IF(VLOOKUP($B$28,Entrée_des_observations!$Q$5:$AJ$49,8,FALSE())="","",VLOOKUP($B$28,Entrée_des_observations!$Q$5:$AJ$49,8,FALSE()))</f>
        <v/>
      </c>
      <c r="M80" s="522" t="s">
        <v>66</v>
      </c>
      <c r="N80" s="522"/>
      <c r="O80" s="522"/>
      <c r="P80" s="522"/>
      <c r="Q80" s="522"/>
      <c r="R80" s="522"/>
      <c r="S80" s="522"/>
      <c r="T80" s="522" t="str">
        <f t="shared" si="1"/>
        <v/>
      </c>
      <c r="U80" s="293" t="str">
        <f t="shared" si="1"/>
        <v>x</v>
      </c>
      <c r="V80" s="294" t="str">
        <f>IF(VLOOKUP($B$28,Entrée_des_observations!$Q$5:$AJ$49,18,FALSE())="","",VLOOKUP($B$28,Entrée_des_observations!$Q$5:$AJ$49,18,FALSE()))</f>
        <v/>
      </c>
    </row>
    <row r="81" spans="2:1024" ht="25.15" customHeight="1">
      <c r="B81" s="292"/>
      <c r="C81" s="523" t="s">
        <v>135</v>
      </c>
      <c r="D81" s="523"/>
      <c r="E81" s="523"/>
      <c r="F81" s="523"/>
      <c r="G81" s="523"/>
      <c r="H81" s="523"/>
      <c r="I81" s="293" t="str">
        <f>IF(L81="x","","x")</f>
        <v>x</v>
      </c>
      <c r="J81" s="295" t="str">
        <f>IF(VLOOKUP($B$28,Entrée_des_observations!$Q$5:$AJ$49,9,FALSE())="","",VLOOKUP($B$28,Entrée_des_observations!$Q$5:$AJ$49,9,FALSE()))</f>
        <v/>
      </c>
      <c r="M81" s="522" t="s">
        <v>275</v>
      </c>
      <c r="N81" s="522"/>
      <c r="O81" s="522"/>
      <c r="P81" s="522"/>
      <c r="Q81" s="522"/>
      <c r="R81" s="522"/>
      <c r="S81" s="522"/>
      <c r="T81" s="522" t="str">
        <f t="shared" si="1"/>
        <v/>
      </c>
      <c r="U81" s="293" t="str">
        <f t="shared" si="1"/>
        <v>x</v>
      </c>
      <c r="V81" s="294" t="str">
        <f>IF(VLOOKUP($B$28,Entrée_des_observations!$Q$5:$AJ$49,19,FALSE())="","",VLOOKUP($B$28,Entrée_des_observations!$Q$5:$AJ$49,19,FALSE()))</f>
        <v/>
      </c>
    </row>
    <row r="82" spans="2:1024" ht="24.4" customHeight="1">
      <c r="B82" s="289"/>
      <c r="C82" s="521" t="s">
        <v>35</v>
      </c>
      <c r="D82" s="521"/>
      <c r="E82" s="521"/>
      <c r="F82" s="521"/>
      <c r="G82" s="521"/>
      <c r="H82" s="521"/>
      <c r="I82" s="290" t="s">
        <v>193</v>
      </c>
      <c r="J82" s="291" t="s">
        <v>194</v>
      </c>
      <c r="M82" s="523" t="s">
        <v>68</v>
      </c>
      <c r="N82" s="523"/>
      <c r="O82" s="523"/>
      <c r="P82" s="523"/>
      <c r="Q82" s="523"/>
      <c r="R82" s="523"/>
      <c r="S82" s="523"/>
      <c r="T82" s="523" t="str">
        <f t="shared" si="1"/>
        <v/>
      </c>
      <c r="U82" s="296" t="str">
        <f t="shared" si="1"/>
        <v>x</v>
      </c>
      <c r="V82" s="295" t="str">
        <f>IF(VLOOKUP($B$28,Entrée_des_observations!$Q$5:$AJ$49,20,FALSE())="","",VLOOKUP($B$28,Entrée_des_observations!$Q$5:$AJ$49,20,FALSE()))</f>
        <v/>
      </c>
    </row>
    <row r="83" spans="2:1024" ht="25.5" customHeight="1">
      <c r="B83" s="292"/>
      <c r="C83" s="522" t="s">
        <v>137</v>
      </c>
      <c r="D83" s="522"/>
      <c r="E83" s="522"/>
      <c r="F83" s="522"/>
      <c r="G83" s="522"/>
      <c r="H83" s="522"/>
      <c r="I83" s="293" t="str">
        <f>IF(L83="x","","x")</f>
        <v>x</v>
      </c>
      <c r="J83" s="294" t="str">
        <f>IF(VLOOKUP($B$28,Entrée_des_observations!$Q$5:$AJ$49,14,FALSE())="","",VLOOKUP($B$28,Entrée_des_observations!$Q$5:$AJ$49,14,FALSE()))</f>
        <v/>
      </c>
      <c r="V83" s="292"/>
    </row>
    <row r="84" spans="2:1024" ht="21.75" customHeight="1">
      <c r="B84" s="292"/>
      <c r="C84" s="523" t="s">
        <v>63</v>
      </c>
      <c r="D84" s="523"/>
      <c r="E84" s="523"/>
      <c r="F84" s="523"/>
      <c r="G84" s="523"/>
      <c r="H84" s="523"/>
      <c r="I84" s="296" t="str">
        <f>IF(L84="x","","x")</f>
        <v>x</v>
      </c>
      <c r="J84" s="295" t="str">
        <f>IF(VLOOKUP($B$28,Entrée_des_observations!$Q$5:$AJ$49,15,FALSE())="","",VLOOKUP($B$28,Entrée_des_observations!$Q$5:$AJ$49,15,FALSE()))</f>
        <v/>
      </c>
      <c r="V84" s="292"/>
    </row>
    <row r="85" spans="2:1024" ht="21.75" customHeight="1">
      <c r="B85" s="292"/>
      <c r="C85" s="299"/>
      <c r="D85" s="300"/>
      <c r="E85" s="300"/>
      <c r="F85" s="300"/>
      <c r="G85" s="301"/>
      <c r="H85" s="302"/>
      <c r="I85" s="301"/>
      <c r="J85" s="303"/>
      <c r="V85" s="292"/>
    </row>
    <row r="86" spans="2:1024" ht="32.65" customHeight="1">
      <c r="B86" s="292"/>
      <c r="C86" s="525" t="s">
        <v>36</v>
      </c>
      <c r="D86" s="525"/>
      <c r="E86" s="525"/>
      <c r="F86" s="525"/>
      <c r="G86" s="525"/>
      <c r="H86" s="525"/>
      <c r="I86" s="290" t="s">
        <v>193</v>
      </c>
      <c r="J86" s="291" t="s">
        <v>194</v>
      </c>
      <c r="V86" s="292"/>
    </row>
    <row r="87" spans="2:1024" ht="24.4" customHeight="1">
      <c r="B87" s="292"/>
      <c r="C87" s="523" t="s">
        <v>64</v>
      </c>
      <c r="D87" s="523"/>
      <c r="E87" s="523"/>
      <c r="F87" s="523"/>
      <c r="G87" s="523"/>
      <c r="H87" s="523"/>
      <c r="I87" s="296" t="str">
        <f>IF(L87="x","","x")</f>
        <v>x</v>
      </c>
      <c r="J87" s="295" t="str">
        <f>IF(VLOOKUP($B$28,Entrée_des_observations!$Q$5:$AJ$49,16,FALSE())="","",VLOOKUP($B$28,Entrée_des_observations!$Q$5:$AJ$49,16,FALSE()))</f>
        <v/>
      </c>
      <c r="V87" s="292"/>
      <c r="W87" s="304"/>
      <c r="X87" s="304"/>
      <c r="Y87" s="304"/>
      <c r="Z87" s="304"/>
      <c r="AA87" s="304"/>
      <c r="AB87" s="304"/>
      <c r="AC87" s="304"/>
      <c r="AD87" s="304"/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  <c r="BD87" s="304"/>
      <c r="BE87" s="304"/>
      <c r="BF87" s="304"/>
      <c r="BG87" s="304"/>
      <c r="BH87" s="304"/>
      <c r="BI87" s="304"/>
      <c r="BJ87" s="304"/>
      <c r="BK87" s="304"/>
      <c r="BL87" s="304"/>
      <c r="BM87" s="304"/>
      <c r="BN87" s="304"/>
      <c r="BO87" s="304"/>
      <c r="BP87" s="304"/>
      <c r="BQ87" s="304"/>
      <c r="BR87" s="304"/>
      <c r="BS87" s="304"/>
      <c r="BT87" s="304"/>
      <c r="BU87" s="304"/>
      <c r="BV87" s="304"/>
      <c r="BW87" s="304"/>
      <c r="BX87" s="304"/>
      <c r="BY87" s="304"/>
      <c r="BZ87" s="304"/>
      <c r="CA87" s="304"/>
      <c r="CB87" s="304"/>
      <c r="CC87" s="304"/>
      <c r="CD87" s="304"/>
      <c r="CE87" s="304"/>
      <c r="CF87" s="304"/>
      <c r="CG87" s="304"/>
      <c r="CH87" s="304"/>
      <c r="CI87" s="304"/>
      <c r="CJ87" s="304"/>
      <c r="CK87" s="30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304"/>
      <c r="DX87" s="304"/>
      <c r="DY87" s="304"/>
      <c r="DZ87" s="304"/>
      <c r="EA87" s="304"/>
      <c r="EB87" s="304"/>
      <c r="EC87" s="304"/>
      <c r="ED87" s="304"/>
      <c r="EE87" s="304"/>
      <c r="EF87" s="304"/>
      <c r="EG87" s="304"/>
      <c r="EH87" s="304"/>
      <c r="EI87" s="304"/>
      <c r="EJ87" s="304"/>
      <c r="EK87" s="304"/>
      <c r="EL87" s="304"/>
      <c r="EM87" s="304"/>
      <c r="EN87" s="304"/>
      <c r="EO87" s="304"/>
      <c r="EP87" s="304"/>
      <c r="EQ87" s="304"/>
      <c r="ER87" s="304"/>
      <c r="ES87" s="304"/>
      <c r="ET87" s="304"/>
      <c r="EU87" s="304"/>
      <c r="EV87" s="304"/>
      <c r="EW87" s="304"/>
      <c r="EX87" s="304"/>
      <c r="EY87" s="304"/>
      <c r="EZ87" s="304"/>
      <c r="FA87" s="304"/>
      <c r="FB87" s="304"/>
      <c r="FC87" s="304"/>
      <c r="FD87" s="304"/>
      <c r="FE87" s="304"/>
      <c r="FF87" s="304"/>
      <c r="FG87" s="304"/>
      <c r="FH87" s="304"/>
      <c r="FI87" s="304"/>
      <c r="FJ87" s="304"/>
      <c r="FK87" s="304"/>
      <c r="FL87" s="304"/>
      <c r="FM87" s="304"/>
      <c r="FN87" s="304"/>
      <c r="FO87" s="304"/>
      <c r="FP87" s="304"/>
      <c r="FQ87" s="304"/>
      <c r="FR87" s="304"/>
      <c r="FS87" s="304"/>
      <c r="FT87" s="304"/>
      <c r="FU87" s="304"/>
      <c r="FV87" s="304"/>
      <c r="FW87" s="304"/>
      <c r="FX87" s="304"/>
      <c r="FY87" s="304"/>
      <c r="FZ87" s="304"/>
      <c r="GA87" s="304"/>
      <c r="GB87" s="304"/>
      <c r="GC87" s="304"/>
      <c r="GD87" s="304"/>
      <c r="GE87" s="304"/>
      <c r="GF87" s="304"/>
      <c r="GG87" s="304"/>
      <c r="GH87" s="304"/>
      <c r="GI87" s="304"/>
      <c r="GJ87" s="304"/>
      <c r="GK87" s="304"/>
      <c r="GL87" s="304"/>
      <c r="GM87" s="304"/>
      <c r="GN87" s="304"/>
      <c r="GO87" s="304"/>
      <c r="GP87" s="304"/>
      <c r="GQ87" s="304"/>
      <c r="GR87" s="304"/>
      <c r="GS87" s="304"/>
      <c r="GT87" s="304"/>
      <c r="GU87" s="304"/>
      <c r="GV87" s="304"/>
      <c r="GW87" s="304"/>
      <c r="GX87" s="304"/>
      <c r="GY87" s="304"/>
      <c r="GZ87" s="304"/>
      <c r="HA87" s="304"/>
      <c r="HB87" s="304"/>
      <c r="HC87" s="304"/>
      <c r="HD87" s="304"/>
      <c r="HE87" s="304"/>
      <c r="HF87" s="304"/>
      <c r="HG87" s="304"/>
      <c r="HH87" s="304"/>
      <c r="HI87" s="304"/>
      <c r="HJ87" s="304"/>
      <c r="HK87" s="304"/>
      <c r="HL87" s="304"/>
      <c r="HM87" s="304"/>
      <c r="HN87" s="304"/>
      <c r="HO87" s="304"/>
      <c r="HP87" s="304"/>
      <c r="HQ87" s="304"/>
      <c r="HR87" s="304"/>
      <c r="HS87" s="304"/>
      <c r="HT87" s="304"/>
      <c r="HU87" s="304"/>
      <c r="HV87" s="304"/>
      <c r="HW87" s="304"/>
      <c r="HX87" s="304"/>
      <c r="HY87" s="304"/>
      <c r="HZ87" s="304"/>
      <c r="IA87" s="304"/>
      <c r="IB87" s="304"/>
      <c r="IC87" s="304"/>
      <c r="ID87" s="304"/>
      <c r="IE87" s="304"/>
      <c r="IF87" s="304"/>
      <c r="IG87" s="304"/>
      <c r="IH87" s="304"/>
      <c r="II87" s="304"/>
      <c r="IJ87" s="304"/>
      <c r="IK87" s="304"/>
      <c r="IL87" s="304"/>
      <c r="IM87" s="304"/>
      <c r="IN87" s="304"/>
      <c r="IO87" s="304"/>
      <c r="IP87" s="304"/>
      <c r="IQ87" s="304"/>
      <c r="IR87" s="304"/>
      <c r="IS87" s="304"/>
      <c r="IT87" s="304"/>
      <c r="IU87" s="304"/>
      <c r="IV87" s="304"/>
      <c r="IW87" s="304"/>
      <c r="IX87" s="304"/>
      <c r="IY87" s="304"/>
      <c r="IZ87" s="304"/>
      <c r="JA87" s="304"/>
      <c r="JB87" s="304"/>
      <c r="JC87" s="304"/>
      <c r="JD87" s="304"/>
      <c r="JE87" s="304"/>
      <c r="JF87" s="304"/>
      <c r="JG87" s="304"/>
      <c r="JH87" s="304"/>
      <c r="JI87" s="304"/>
      <c r="JJ87" s="304"/>
      <c r="JK87" s="304"/>
      <c r="JL87" s="304"/>
      <c r="JM87" s="304"/>
      <c r="JN87" s="304"/>
      <c r="JO87" s="304"/>
      <c r="JP87" s="304"/>
      <c r="JQ87" s="304"/>
      <c r="JR87" s="304"/>
      <c r="JS87" s="304"/>
      <c r="JT87" s="304"/>
      <c r="JU87" s="304"/>
      <c r="JV87" s="304"/>
      <c r="JW87" s="304"/>
      <c r="JX87" s="304"/>
      <c r="JY87" s="304"/>
      <c r="JZ87" s="304"/>
      <c r="KA87" s="304"/>
      <c r="KB87" s="304"/>
      <c r="KC87" s="304"/>
      <c r="KD87" s="304"/>
      <c r="KE87" s="304"/>
      <c r="KF87" s="304"/>
      <c r="KG87" s="304"/>
      <c r="KH87" s="304"/>
      <c r="KI87" s="304"/>
      <c r="KJ87" s="304"/>
      <c r="KK87" s="304"/>
      <c r="KL87" s="304"/>
      <c r="KM87" s="304"/>
      <c r="KN87" s="304"/>
      <c r="KO87" s="304"/>
      <c r="KP87" s="304"/>
      <c r="KQ87" s="304"/>
      <c r="KR87" s="304"/>
      <c r="KS87" s="304"/>
      <c r="KT87" s="304"/>
      <c r="KU87" s="304"/>
      <c r="KV87" s="304"/>
      <c r="KW87" s="304"/>
      <c r="KX87" s="304"/>
      <c r="KY87" s="304"/>
      <c r="KZ87" s="304"/>
      <c r="LA87" s="304"/>
      <c r="LB87" s="304"/>
      <c r="LC87" s="304"/>
      <c r="LD87" s="304"/>
      <c r="LE87" s="304"/>
      <c r="LF87" s="304"/>
      <c r="LG87" s="304"/>
      <c r="LH87" s="304"/>
      <c r="LI87" s="304"/>
      <c r="LJ87" s="304"/>
      <c r="LK87" s="304"/>
      <c r="LL87" s="304"/>
      <c r="LM87" s="304"/>
      <c r="LN87" s="304"/>
      <c r="LO87" s="304"/>
      <c r="LP87" s="304"/>
      <c r="LQ87" s="304"/>
      <c r="LR87" s="304"/>
      <c r="LS87" s="304"/>
      <c r="LT87" s="304"/>
      <c r="LU87" s="304"/>
      <c r="LV87" s="304"/>
      <c r="LW87" s="304"/>
      <c r="LX87" s="304"/>
      <c r="LY87" s="304"/>
      <c r="LZ87" s="304"/>
      <c r="MA87" s="304"/>
      <c r="MB87" s="304"/>
      <c r="MC87" s="304"/>
      <c r="MD87" s="304"/>
      <c r="ME87" s="304"/>
      <c r="MF87" s="304"/>
      <c r="MG87" s="304"/>
      <c r="MH87" s="304"/>
      <c r="MI87" s="304"/>
      <c r="MJ87" s="304"/>
      <c r="MK87" s="304"/>
      <c r="ML87" s="304"/>
      <c r="MM87" s="304"/>
      <c r="MN87" s="304"/>
      <c r="MO87" s="304"/>
      <c r="MP87" s="304"/>
      <c r="MQ87" s="304"/>
      <c r="MR87" s="304"/>
      <c r="MS87" s="304"/>
      <c r="MT87" s="304"/>
      <c r="MU87" s="304"/>
      <c r="MV87" s="304"/>
      <c r="MW87" s="304"/>
      <c r="MX87" s="304"/>
      <c r="MY87" s="304"/>
      <c r="MZ87" s="304"/>
      <c r="NA87" s="304"/>
      <c r="NB87" s="304"/>
      <c r="NC87" s="304"/>
      <c r="ND87" s="304"/>
      <c r="NE87" s="304"/>
      <c r="NF87" s="304"/>
      <c r="NG87" s="304"/>
      <c r="NH87" s="304"/>
      <c r="NI87" s="304"/>
      <c r="NJ87" s="304"/>
      <c r="NK87" s="304"/>
      <c r="NL87" s="304"/>
      <c r="NM87" s="304"/>
      <c r="NN87" s="304"/>
      <c r="NO87" s="304"/>
      <c r="NP87" s="304"/>
      <c r="NQ87" s="304"/>
      <c r="NR87" s="304"/>
      <c r="NS87" s="304"/>
      <c r="NT87" s="304"/>
      <c r="NU87" s="304"/>
      <c r="NV87" s="304"/>
      <c r="NW87" s="304"/>
      <c r="NX87" s="304"/>
      <c r="NY87" s="304"/>
      <c r="NZ87" s="304"/>
      <c r="OA87" s="304"/>
      <c r="OB87" s="304"/>
      <c r="OC87" s="304"/>
      <c r="OD87" s="304"/>
      <c r="OE87" s="304"/>
      <c r="OF87" s="304"/>
      <c r="OG87" s="304"/>
      <c r="OH87" s="304"/>
      <c r="OI87" s="304"/>
      <c r="OJ87" s="304"/>
      <c r="OK87" s="304"/>
      <c r="OL87" s="304"/>
      <c r="OM87" s="304"/>
      <c r="ON87" s="304"/>
      <c r="OO87" s="304"/>
      <c r="OP87" s="304"/>
      <c r="OQ87" s="304"/>
      <c r="OR87" s="304"/>
      <c r="OS87" s="304"/>
      <c r="OT87" s="304"/>
      <c r="OU87" s="304"/>
      <c r="OV87" s="304"/>
      <c r="OW87" s="304"/>
      <c r="OX87" s="304"/>
      <c r="OY87" s="304"/>
      <c r="OZ87" s="304"/>
      <c r="PA87" s="304"/>
      <c r="PB87" s="304"/>
      <c r="PC87" s="304"/>
      <c r="PD87" s="304"/>
      <c r="PE87" s="304"/>
      <c r="PF87" s="304"/>
      <c r="PG87" s="304"/>
      <c r="PH87" s="304"/>
      <c r="PI87" s="304"/>
      <c r="PJ87" s="304"/>
      <c r="PK87" s="304"/>
      <c r="PL87" s="304"/>
      <c r="PM87" s="304"/>
      <c r="PN87" s="304"/>
      <c r="PO87" s="304"/>
      <c r="PP87" s="304"/>
      <c r="PQ87" s="304"/>
      <c r="PR87" s="304"/>
      <c r="PS87" s="304"/>
      <c r="PT87" s="304"/>
      <c r="PU87" s="304"/>
      <c r="PV87" s="304"/>
      <c r="PW87" s="304"/>
      <c r="PX87" s="304"/>
      <c r="PY87" s="304"/>
      <c r="PZ87" s="304"/>
      <c r="QA87" s="304"/>
      <c r="QB87" s="304"/>
      <c r="QC87" s="304"/>
      <c r="QD87" s="304"/>
      <c r="QE87" s="304"/>
      <c r="QF87" s="304"/>
      <c r="QG87" s="304"/>
      <c r="QH87" s="304"/>
      <c r="QI87" s="304"/>
      <c r="QJ87" s="304"/>
      <c r="QK87" s="304"/>
      <c r="QL87" s="304"/>
      <c r="QM87" s="304"/>
      <c r="QN87" s="304"/>
      <c r="QO87" s="304"/>
      <c r="QP87" s="304"/>
      <c r="QQ87" s="304"/>
      <c r="QR87" s="304"/>
      <c r="QS87" s="304"/>
      <c r="QT87" s="304"/>
      <c r="QU87" s="304"/>
      <c r="QV87" s="304"/>
      <c r="QW87" s="304"/>
      <c r="QX87" s="304"/>
      <c r="QY87" s="304"/>
      <c r="QZ87" s="304"/>
      <c r="RA87" s="304"/>
      <c r="RB87" s="304"/>
      <c r="RC87" s="304"/>
      <c r="RD87" s="304"/>
      <c r="RE87" s="304"/>
      <c r="RF87" s="304"/>
      <c r="RG87" s="304"/>
      <c r="RH87" s="304"/>
      <c r="RI87" s="304"/>
      <c r="RJ87" s="304"/>
      <c r="RK87" s="304"/>
      <c r="RL87" s="304"/>
      <c r="RM87" s="304"/>
      <c r="RN87" s="304"/>
      <c r="RO87" s="304"/>
      <c r="RP87" s="304"/>
      <c r="RQ87" s="304"/>
      <c r="RR87" s="304"/>
      <c r="RS87" s="304"/>
      <c r="RT87" s="304"/>
      <c r="RU87" s="304"/>
      <c r="RV87" s="304"/>
      <c r="RW87" s="304"/>
      <c r="RX87" s="304"/>
      <c r="RY87" s="304"/>
      <c r="RZ87" s="304"/>
      <c r="SA87" s="304"/>
      <c r="SB87" s="304"/>
      <c r="SC87" s="304"/>
      <c r="SD87" s="304"/>
      <c r="SE87" s="304"/>
      <c r="SF87" s="304"/>
      <c r="SG87" s="304"/>
      <c r="SH87" s="304"/>
      <c r="SI87" s="304"/>
      <c r="SJ87" s="304"/>
      <c r="SK87" s="304"/>
      <c r="SL87" s="304"/>
      <c r="SM87" s="304"/>
      <c r="SN87" s="304"/>
      <c r="SO87" s="304"/>
      <c r="SP87" s="304"/>
      <c r="SQ87" s="304"/>
      <c r="SR87" s="304"/>
      <c r="SS87" s="304"/>
      <c r="ST87" s="304"/>
      <c r="SU87" s="304"/>
      <c r="SV87" s="304"/>
      <c r="SW87" s="304"/>
      <c r="SX87" s="304"/>
      <c r="SY87" s="304"/>
      <c r="SZ87" s="304"/>
      <c r="TA87" s="304"/>
      <c r="TB87" s="304"/>
      <c r="TC87" s="304"/>
      <c r="TD87" s="304"/>
      <c r="TE87" s="304"/>
      <c r="TF87" s="304"/>
      <c r="TG87" s="304"/>
      <c r="TH87" s="304"/>
      <c r="TI87" s="304"/>
      <c r="TJ87" s="304"/>
      <c r="TK87" s="304"/>
      <c r="TL87" s="304"/>
      <c r="TM87" s="304"/>
      <c r="TN87" s="304"/>
      <c r="TO87" s="304"/>
      <c r="TP87" s="304"/>
      <c r="TQ87" s="304"/>
      <c r="TR87" s="304"/>
      <c r="TS87" s="304"/>
      <c r="TT87" s="304"/>
      <c r="TU87" s="304"/>
      <c r="TV87" s="304"/>
      <c r="TW87" s="304"/>
      <c r="TX87" s="304"/>
      <c r="TY87" s="304"/>
      <c r="TZ87" s="304"/>
      <c r="UA87" s="304"/>
      <c r="UB87" s="304"/>
      <c r="UC87" s="304"/>
      <c r="UD87" s="304"/>
      <c r="UE87" s="304"/>
      <c r="UF87" s="304"/>
      <c r="UG87" s="304"/>
      <c r="UH87" s="304"/>
      <c r="UI87" s="304"/>
      <c r="UJ87" s="304"/>
      <c r="UK87" s="304"/>
      <c r="UL87" s="304"/>
      <c r="UM87" s="304"/>
      <c r="UN87" s="304"/>
      <c r="UO87" s="304"/>
      <c r="UP87" s="304"/>
      <c r="UQ87" s="304"/>
      <c r="UR87" s="304"/>
      <c r="US87" s="304"/>
      <c r="UT87" s="304"/>
      <c r="UU87" s="304"/>
      <c r="UV87" s="304"/>
      <c r="UW87" s="304"/>
      <c r="UX87" s="304"/>
      <c r="UY87" s="304"/>
      <c r="UZ87" s="304"/>
      <c r="VA87" s="304"/>
      <c r="VB87" s="304"/>
      <c r="VC87" s="304"/>
      <c r="VD87" s="304"/>
      <c r="VE87" s="304"/>
      <c r="VF87" s="304"/>
      <c r="VG87" s="304"/>
      <c r="VH87" s="304"/>
      <c r="VI87" s="304"/>
      <c r="VJ87" s="304"/>
      <c r="VK87" s="304"/>
      <c r="VL87" s="304"/>
      <c r="VM87" s="304"/>
      <c r="VN87" s="304"/>
      <c r="VO87" s="304"/>
      <c r="VP87" s="304"/>
      <c r="VQ87" s="304"/>
      <c r="VR87" s="304"/>
      <c r="VS87" s="304"/>
      <c r="VT87" s="304"/>
      <c r="VU87" s="304"/>
      <c r="VV87" s="304"/>
      <c r="VW87" s="304"/>
      <c r="VX87" s="304"/>
      <c r="VY87" s="304"/>
      <c r="VZ87" s="304"/>
      <c r="WA87" s="304"/>
      <c r="WB87" s="304"/>
      <c r="WC87" s="304"/>
      <c r="WD87" s="304"/>
      <c r="WE87" s="304"/>
      <c r="WF87" s="304"/>
      <c r="WG87" s="304"/>
      <c r="WH87" s="304"/>
      <c r="WI87" s="304"/>
      <c r="WJ87" s="304"/>
      <c r="WK87" s="304"/>
      <c r="WL87" s="304"/>
      <c r="WM87" s="304"/>
      <c r="WN87" s="304"/>
      <c r="WO87" s="304"/>
      <c r="WP87" s="304"/>
      <c r="WQ87" s="304"/>
      <c r="WR87" s="304"/>
      <c r="WS87" s="304"/>
      <c r="WT87" s="304"/>
      <c r="WU87" s="304"/>
      <c r="WV87" s="304"/>
      <c r="WW87" s="304"/>
      <c r="WX87" s="304"/>
      <c r="WY87" s="304"/>
      <c r="WZ87" s="304"/>
      <c r="XA87" s="304"/>
      <c r="XB87" s="304"/>
      <c r="XC87" s="304"/>
      <c r="XD87" s="304"/>
      <c r="XE87" s="304"/>
      <c r="XF87" s="304"/>
      <c r="XG87" s="304"/>
      <c r="XH87" s="304"/>
      <c r="XI87" s="304"/>
      <c r="XJ87" s="304"/>
      <c r="XK87" s="304"/>
      <c r="XL87" s="304"/>
      <c r="XM87" s="304"/>
      <c r="XN87" s="304"/>
      <c r="XO87" s="304"/>
      <c r="XP87" s="304"/>
      <c r="XQ87" s="304"/>
      <c r="XR87" s="304"/>
      <c r="XS87" s="304"/>
      <c r="XT87" s="304"/>
      <c r="XU87" s="304"/>
      <c r="XV87" s="304"/>
      <c r="XW87" s="304"/>
      <c r="XX87" s="304"/>
      <c r="XY87" s="304"/>
      <c r="XZ87" s="304"/>
      <c r="YA87" s="304"/>
      <c r="YB87" s="304"/>
      <c r="YC87" s="304"/>
      <c r="YD87" s="304"/>
      <c r="YE87" s="304"/>
      <c r="YF87" s="304"/>
      <c r="YG87" s="304"/>
      <c r="YH87" s="304"/>
      <c r="YI87" s="304"/>
      <c r="YJ87" s="304"/>
      <c r="YK87" s="304"/>
      <c r="YL87" s="304"/>
      <c r="YM87" s="304"/>
      <c r="YN87" s="304"/>
      <c r="YO87" s="304"/>
      <c r="YP87" s="304"/>
      <c r="YQ87" s="304"/>
      <c r="YR87" s="304"/>
      <c r="YS87" s="304"/>
      <c r="YT87" s="304"/>
      <c r="YU87" s="304"/>
      <c r="YV87" s="304"/>
      <c r="YW87" s="304"/>
      <c r="YX87" s="304"/>
      <c r="YY87" s="304"/>
      <c r="YZ87" s="304"/>
      <c r="ZA87" s="304"/>
      <c r="ZB87" s="304"/>
      <c r="ZC87" s="304"/>
      <c r="ZD87" s="304"/>
      <c r="ZE87" s="304"/>
      <c r="ZF87" s="304"/>
      <c r="ZG87" s="304"/>
      <c r="ZH87" s="304"/>
      <c r="ZI87" s="304"/>
      <c r="ZJ87" s="304"/>
      <c r="ZK87" s="304"/>
      <c r="ZL87" s="304"/>
      <c r="ZM87" s="304"/>
      <c r="ZN87" s="304"/>
      <c r="ZO87" s="304"/>
      <c r="ZP87" s="304"/>
      <c r="ZQ87" s="304"/>
      <c r="ZR87" s="304"/>
      <c r="ZS87" s="304"/>
      <c r="ZT87" s="304"/>
      <c r="ZU87" s="304"/>
      <c r="ZV87" s="304"/>
      <c r="ZW87" s="304"/>
      <c r="ZX87" s="304"/>
      <c r="ZY87" s="304"/>
      <c r="ZZ87" s="304"/>
      <c r="AAA87" s="304"/>
      <c r="AAB87" s="304"/>
      <c r="AAC87" s="304"/>
      <c r="AAD87" s="304"/>
      <c r="AAE87" s="304"/>
      <c r="AAF87" s="304"/>
      <c r="AAG87" s="304"/>
      <c r="AAH87" s="304"/>
      <c r="AAI87" s="304"/>
      <c r="AAJ87" s="304"/>
      <c r="AAK87" s="304"/>
      <c r="AAL87" s="304"/>
      <c r="AAM87" s="304"/>
      <c r="AAN87" s="304"/>
      <c r="AAO87" s="304"/>
      <c r="AAP87" s="304"/>
      <c r="AAQ87" s="304"/>
      <c r="AAR87" s="304"/>
      <c r="AAS87" s="304"/>
      <c r="AAT87" s="304"/>
      <c r="AAU87" s="304"/>
      <c r="AAV87" s="304"/>
      <c r="AAW87" s="304"/>
      <c r="AAX87" s="304"/>
      <c r="AAY87" s="304"/>
      <c r="AAZ87" s="304"/>
      <c r="ABA87" s="304"/>
      <c r="ABB87" s="304"/>
      <c r="ABC87" s="304"/>
      <c r="ABD87" s="304"/>
      <c r="ABE87" s="304"/>
      <c r="ABF87" s="304"/>
      <c r="ABG87" s="304"/>
      <c r="ABH87" s="304"/>
      <c r="ABI87" s="304"/>
      <c r="ABJ87" s="304"/>
      <c r="ABK87" s="304"/>
      <c r="ABL87" s="304"/>
      <c r="ABM87" s="304"/>
      <c r="ABN87" s="304"/>
      <c r="ABO87" s="304"/>
      <c r="ABP87" s="304"/>
      <c r="ABQ87" s="304"/>
      <c r="ABR87" s="304"/>
      <c r="ABS87" s="304"/>
      <c r="ABT87" s="304"/>
      <c r="ABU87" s="304"/>
      <c r="ABV87" s="304"/>
      <c r="ABW87" s="304"/>
      <c r="ABX87" s="304"/>
      <c r="ABY87" s="304"/>
      <c r="ABZ87" s="304"/>
      <c r="ACA87" s="304"/>
      <c r="ACB87" s="304"/>
      <c r="ACC87" s="304"/>
      <c r="ACD87" s="304"/>
      <c r="ACE87" s="304"/>
      <c r="ACF87" s="304"/>
      <c r="ACG87" s="304"/>
      <c r="ACH87" s="304"/>
      <c r="ACI87" s="304"/>
      <c r="ACJ87" s="304"/>
      <c r="ACK87" s="304"/>
      <c r="ACL87" s="304"/>
      <c r="ACM87" s="304"/>
      <c r="ACN87" s="304"/>
      <c r="ACO87" s="304"/>
      <c r="ACP87" s="304"/>
      <c r="ACQ87" s="304"/>
      <c r="ACR87" s="304"/>
      <c r="ACS87" s="304"/>
      <c r="ACT87" s="304"/>
      <c r="ACU87" s="304"/>
      <c r="ACV87" s="304"/>
      <c r="ACW87" s="304"/>
      <c r="ACX87" s="304"/>
      <c r="ACY87" s="304"/>
      <c r="ACZ87" s="304"/>
      <c r="ADA87" s="304"/>
      <c r="ADB87" s="304"/>
      <c r="ADC87" s="304"/>
      <c r="ADD87" s="304"/>
      <c r="ADE87" s="304"/>
      <c r="ADF87" s="304"/>
      <c r="ADG87" s="304"/>
      <c r="ADH87" s="304"/>
      <c r="ADI87" s="304"/>
      <c r="ADJ87" s="304"/>
      <c r="ADK87" s="304"/>
      <c r="ADL87" s="304"/>
      <c r="ADM87" s="304"/>
      <c r="ADN87" s="304"/>
      <c r="ADO87" s="304"/>
      <c r="ADP87" s="304"/>
      <c r="ADQ87" s="304"/>
      <c r="ADR87" s="304"/>
      <c r="ADS87" s="304"/>
      <c r="ADT87" s="304"/>
      <c r="ADU87" s="304"/>
      <c r="ADV87" s="304"/>
      <c r="ADW87" s="304"/>
      <c r="ADX87" s="304"/>
      <c r="ADY87" s="304"/>
      <c r="ADZ87" s="304"/>
      <c r="AEA87" s="304"/>
      <c r="AEB87" s="304"/>
      <c r="AEC87" s="304"/>
      <c r="AED87" s="304"/>
      <c r="AEE87" s="304"/>
      <c r="AEF87" s="304"/>
      <c r="AEG87" s="304"/>
      <c r="AEH87" s="304"/>
      <c r="AEI87" s="304"/>
      <c r="AEJ87" s="304"/>
      <c r="AEK87" s="304"/>
      <c r="AEL87" s="304"/>
      <c r="AEM87" s="304"/>
      <c r="AEN87" s="304"/>
      <c r="AEO87" s="304"/>
      <c r="AEP87" s="304"/>
      <c r="AEQ87" s="304"/>
      <c r="AER87" s="304"/>
      <c r="AES87" s="304"/>
      <c r="AET87" s="304"/>
      <c r="AEU87" s="304"/>
      <c r="AEV87" s="304"/>
      <c r="AEW87" s="304"/>
      <c r="AEX87" s="304"/>
      <c r="AEY87" s="304"/>
      <c r="AEZ87" s="304"/>
      <c r="AFA87" s="304"/>
      <c r="AFB87" s="304"/>
      <c r="AFC87" s="304"/>
      <c r="AFD87" s="304"/>
      <c r="AFE87" s="304"/>
      <c r="AFF87" s="304"/>
      <c r="AFG87" s="304"/>
      <c r="AFH87" s="304"/>
      <c r="AFI87" s="304"/>
      <c r="AFJ87" s="304"/>
      <c r="AFK87" s="304"/>
      <c r="AFL87" s="304"/>
      <c r="AFM87" s="304"/>
      <c r="AFN87" s="304"/>
      <c r="AFO87" s="304"/>
      <c r="AFP87" s="304"/>
      <c r="AFQ87" s="304"/>
      <c r="AFR87" s="304"/>
      <c r="AFS87" s="304"/>
      <c r="AFT87" s="304"/>
      <c r="AFU87" s="304"/>
      <c r="AFV87" s="304"/>
      <c r="AFW87" s="304"/>
      <c r="AFX87" s="304"/>
      <c r="AFY87" s="304"/>
      <c r="AFZ87" s="304"/>
      <c r="AGA87" s="304"/>
      <c r="AGB87" s="304"/>
      <c r="AGC87" s="304"/>
      <c r="AGD87" s="304"/>
      <c r="AGE87" s="304"/>
      <c r="AGF87" s="304"/>
      <c r="AGG87" s="304"/>
      <c r="AGH87" s="304"/>
      <c r="AGI87" s="304"/>
      <c r="AGJ87" s="304"/>
      <c r="AGK87" s="304"/>
      <c r="AGL87" s="304"/>
      <c r="AGM87" s="304"/>
      <c r="AGN87" s="304"/>
      <c r="AGO87" s="304"/>
      <c r="AGP87" s="304"/>
      <c r="AGQ87" s="304"/>
      <c r="AGR87" s="304"/>
      <c r="AGS87" s="304"/>
      <c r="AGT87" s="304"/>
      <c r="AGU87" s="304"/>
      <c r="AGV87" s="304"/>
      <c r="AGW87" s="304"/>
      <c r="AGX87" s="304"/>
      <c r="AGY87" s="304"/>
      <c r="AGZ87" s="304"/>
      <c r="AHA87" s="304"/>
      <c r="AHB87" s="304"/>
      <c r="AHC87" s="304"/>
      <c r="AHD87" s="304"/>
      <c r="AHE87" s="304"/>
      <c r="AHF87" s="304"/>
      <c r="AHG87" s="304"/>
      <c r="AHH87" s="304"/>
      <c r="AHI87" s="304"/>
      <c r="AHJ87" s="304"/>
      <c r="AHK87" s="304"/>
      <c r="AHL87" s="304"/>
      <c r="AHM87" s="304"/>
      <c r="AHN87" s="304"/>
      <c r="AHO87" s="304"/>
      <c r="AHP87" s="304"/>
      <c r="AHQ87" s="304"/>
      <c r="AHR87" s="304"/>
      <c r="AHS87" s="304"/>
      <c r="AHT87" s="304"/>
      <c r="AHU87" s="304"/>
      <c r="AHV87" s="304"/>
      <c r="AHW87" s="304"/>
      <c r="AHX87" s="304"/>
      <c r="AHY87" s="304"/>
      <c r="AHZ87" s="304"/>
      <c r="AIA87" s="304"/>
      <c r="AIB87" s="304"/>
      <c r="AIC87" s="304"/>
      <c r="AID87" s="304"/>
      <c r="AIE87" s="304"/>
      <c r="AIF87" s="304"/>
      <c r="AIG87" s="304"/>
      <c r="AIH87" s="304"/>
      <c r="AII87" s="304"/>
      <c r="AIJ87" s="304"/>
      <c r="AIK87" s="304"/>
      <c r="AIL87" s="304"/>
      <c r="AIM87" s="304"/>
      <c r="AIN87" s="304"/>
      <c r="AIO87" s="304"/>
      <c r="AIP87" s="304"/>
      <c r="AIQ87" s="304"/>
      <c r="AIR87" s="304"/>
      <c r="AIS87" s="304"/>
      <c r="AIT87" s="304"/>
      <c r="AIU87" s="304"/>
      <c r="AIV87" s="304"/>
      <c r="AIW87" s="304"/>
      <c r="AIX87" s="304"/>
      <c r="AIY87" s="304"/>
      <c r="AIZ87" s="304"/>
      <c r="AJA87" s="304"/>
      <c r="AJB87" s="304"/>
      <c r="AJC87" s="304"/>
      <c r="AJD87" s="304"/>
      <c r="AJE87" s="304"/>
      <c r="AJF87" s="304"/>
      <c r="AJG87" s="304"/>
      <c r="AJH87" s="304"/>
      <c r="AJI87" s="304"/>
      <c r="AJJ87" s="304"/>
      <c r="AJK87" s="304"/>
      <c r="AJL87" s="304"/>
      <c r="AJM87" s="304"/>
      <c r="AJN87" s="304"/>
      <c r="AJO87" s="304"/>
      <c r="AJP87" s="304"/>
      <c r="AJQ87" s="304"/>
      <c r="AJR87" s="304"/>
      <c r="AJS87" s="304"/>
      <c r="AJT87" s="304"/>
      <c r="AJU87" s="304"/>
      <c r="AJV87" s="304"/>
      <c r="AJW87" s="304"/>
      <c r="AJX87" s="304"/>
      <c r="AJY87" s="304"/>
      <c r="AJZ87" s="304"/>
      <c r="AKA87" s="304"/>
      <c r="AKB87" s="304"/>
      <c r="AKC87" s="304"/>
      <c r="AKD87" s="304"/>
      <c r="AKE87" s="304"/>
      <c r="AKF87" s="304"/>
      <c r="AKG87" s="304"/>
      <c r="AKH87" s="304"/>
      <c r="AKI87" s="304"/>
      <c r="AKJ87" s="304"/>
      <c r="AKK87" s="304"/>
      <c r="AKL87" s="304"/>
      <c r="AKM87" s="304"/>
      <c r="AKN87" s="304"/>
      <c r="AKO87" s="304"/>
      <c r="AKP87" s="304"/>
      <c r="AKQ87" s="304"/>
      <c r="AKR87" s="304"/>
      <c r="AKS87" s="304"/>
      <c r="AKT87" s="304"/>
      <c r="AKU87" s="304"/>
      <c r="AKV87" s="304"/>
      <c r="AKW87" s="304"/>
      <c r="AKX87" s="304"/>
      <c r="AKY87" s="304"/>
      <c r="AKZ87" s="304"/>
      <c r="ALA87" s="304"/>
      <c r="ALB87" s="304"/>
      <c r="ALC87" s="304"/>
      <c r="ALD87" s="304"/>
      <c r="ALE87" s="304"/>
      <c r="ALF87" s="304"/>
      <c r="ALG87" s="304"/>
      <c r="ALH87" s="304"/>
      <c r="ALI87" s="304"/>
      <c r="ALJ87" s="304"/>
      <c r="ALK87" s="304"/>
      <c r="ALL87" s="304"/>
      <c r="ALM87" s="304"/>
      <c r="ALN87" s="304"/>
      <c r="ALO87" s="304"/>
      <c r="ALP87" s="304"/>
      <c r="ALQ87" s="304"/>
      <c r="ALR87" s="304"/>
      <c r="ALS87" s="304"/>
      <c r="ALT87" s="304"/>
      <c r="ALU87" s="304"/>
      <c r="ALV87" s="304"/>
      <c r="ALW87" s="304"/>
      <c r="ALX87" s="304"/>
      <c r="ALY87" s="304"/>
      <c r="ALZ87" s="304"/>
      <c r="AMA87" s="304"/>
      <c r="AMB87" s="304"/>
      <c r="AMC87" s="304"/>
      <c r="AMD87" s="304"/>
      <c r="AME87" s="304"/>
      <c r="AMF87" s="304"/>
      <c r="AMG87" s="304"/>
      <c r="AMH87" s="304"/>
      <c r="AMI87" s="304"/>
      <c r="AMJ87" s="304"/>
    </row>
    <row r="88" spans="2:1024" ht="15.6" customHeight="1"/>
    <row r="89" spans="2:1024" ht="27.95" customHeight="1">
      <c r="B89" s="305" t="s">
        <v>276</v>
      </c>
      <c r="C89" s="306"/>
      <c r="D89" s="275"/>
      <c r="E89" s="275"/>
      <c r="F89" s="275"/>
      <c r="G89" s="275"/>
      <c r="H89" s="275"/>
      <c r="I89" s="275"/>
      <c r="J89" s="275"/>
      <c r="K89" s="275"/>
      <c r="L89" s="526" t="s">
        <v>277</v>
      </c>
      <c r="M89" s="526"/>
      <c r="N89" s="526"/>
      <c r="O89" s="526"/>
      <c r="P89" s="491" t="str">
        <f>I8</f>
        <v>Elève-1</v>
      </c>
      <c r="Q89" s="491"/>
      <c r="R89" s="491"/>
      <c r="S89" s="491"/>
      <c r="T89" s="491"/>
      <c r="U89" s="491"/>
      <c r="V89" s="491"/>
      <c r="W89" s="491"/>
    </row>
    <row r="90" spans="2:1024" ht="27.95" customHeight="1"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278</v>
      </c>
      <c r="P90" s="526"/>
      <c r="Q90" s="527">
        <f>S8</f>
        <v>0</v>
      </c>
      <c r="R90" s="527"/>
      <c r="S90" s="275"/>
      <c r="T90" s="526"/>
      <c r="U90" s="526"/>
      <c r="V90" s="526"/>
      <c r="W90" s="526"/>
    </row>
    <row r="91" spans="2:1024" ht="27.95" customHeight="1">
      <c r="B91" s="526" t="s">
        <v>279</v>
      </c>
      <c r="C91" s="526"/>
      <c r="D91" s="528">
        <f>D1</f>
        <v>0</v>
      </c>
      <c r="E91" s="528"/>
      <c r="F91" s="275"/>
      <c r="G91" s="275"/>
      <c r="H91" s="275"/>
      <c r="I91" s="275"/>
      <c r="J91" s="275"/>
      <c r="K91" s="275"/>
      <c r="L91" s="275"/>
      <c r="M91" s="275"/>
      <c r="N91" s="275"/>
      <c r="O91" s="526" t="s">
        <v>280</v>
      </c>
      <c r="P91" s="526"/>
      <c r="Q91" s="529"/>
      <c r="R91" s="529"/>
      <c r="S91" s="529"/>
      <c r="T91" s="526"/>
      <c r="U91" s="526"/>
      <c r="V91" s="526"/>
      <c r="W91" s="526"/>
    </row>
    <row r="92" spans="2:1024" ht="27.4" customHeight="1">
      <c r="B92" s="275"/>
      <c r="C92" s="275"/>
      <c r="D92" s="275"/>
      <c r="E92" s="275"/>
      <c r="F92" s="275"/>
      <c r="G92" s="275"/>
      <c r="H92" s="275"/>
      <c r="I92" s="275"/>
      <c r="J92" s="275"/>
      <c r="K92" s="275"/>
      <c r="L92" s="275"/>
      <c r="M92" s="275"/>
      <c r="N92" s="275"/>
      <c r="O92" s="275"/>
      <c r="P92" s="275"/>
      <c r="Q92" s="275"/>
      <c r="R92" s="275"/>
      <c r="S92" s="275"/>
      <c r="T92" s="526"/>
      <c r="U92" s="526"/>
      <c r="V92" s="526"/>
      <c r="W92" s="526"/>
    </row>
    <row r="93" spans="2:1024" ht="44.85" customHeight="1">
      <c r="B93" s="275"/>
      <c r="C93" s="275"/>
      <c r="D93" s="275"/>
      <c r="E93" s="275"/>
      <c r="F93" s="275"/>
      <c r="G93" s="275"/>
      <c r="H93" s="530" t="s">
        <v>281</v>
      </c>
      <c r="I93" s="530"/>
      <c r="J93" s="530"/>
      <c r="K93" s="530"/>
      <c r="L93" s="530"/>
      <c r="M93" s="530"/>
      <c r="N93" s="530"/>
      <c r="O93" s="530"/>
      <c r="P93" s="530"/>
      <c r="Q93" s="530"/>
      <c r="R93" s="275"/>
      <c r="S93" s="275"/>
      <c r="T93" s="526"/>
      <c r="U93" s="526"/>
      <c r="V93" s="526"/>
      <c r="W93" s="526"/>
    </row>
    <row r="94" spans="2:1024" ht="22.35" customHeight="1">
      <c r="T94" s="531"/>
      <c r="U94" s="531"/>
      <c r="V94" s="531"/>
    </row>
    <row r="95" spans="2:1024" ht="26.25" customHeight="1">
      <c r="B95" s="307"/>
      <c r="C95" s="308"/>
      <c r="D95" s="532" t="s">
        <v>282</v>
      </c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 t="s">
        <v>179</v>
      </c>
      <c r="Q95" s="532"/>
      <c r="R95" s="532"/>
      <c r="S95" s="532"/>
      <c r="T95" s="532"/>
      <c r="U95" s="532"/>
      <c r="V95" s="532"/>
    </row>
    <row r="96" spans="2:1024" ht="32.1" customHeight="1">
      <c r="B96" s="533"/>
      <c r="C96" s="534"/>
      <c r="D96" s="535" t="s">
        <v>283</v>
      </c>
      <c r="E96" s="536" t="s">
        <v>284</v>
      </c>
      <c r="F96" s="309" t="s">
        <v>285</v>
      </c>
      <c r="G96" s="536" t="s">
        <v>286</v>
      </c>
      <c r="H96" s="537" t="s">
        <v>285</v>
      </c>
      <c r="I96" s="537" t="s">
        <v>287</v>
      </c>
      <c r="J96" s="310" t="s">
        <v>288</v>
      </c>
      <c r="K96" s="535" t="s">
        <v>177</v>
      </c>
      <c r="L96" s="537" t="s">
        <v>289</v>
      </c>
      <c r="M96" s="538" t="s">
        <v>175</v>
      </c>
      <c r="N96" s="538" t="s">
        <v>290</v>
      </c>
      <c r="O96" s="538"/>
      <c r="P96" s="539" t="s">
        <v>186</v>
      </c>
      <c r="Q96" s="540" t="s">
        <v>187</v>
      </c>
      <c r="R96" s="541" t="s">
        <v>188</v>
      </c>
      <c r="S96" s="542" t="s">
        <v>189</v>
      </c>
      <c r="T96" s="542"/>
      <c r="U96" s="542" t="s">
        <v>190</v>
      </c>
      <c r="V96" s="542"/>
    </row>
    <row r="97" spans="2:23" ht="32.1" customHeight="1">
      <c r="B97" s="533"/>
      <c r="C97" s="533"/>
      <c r="D97" s="533"/>
      <c r="E97" s="533"/>
      <c r="F97" s="311" t="s">
        <v>291</v>
      </c>
      <c r="G97" s="536"/>
      <c r="H97" s="536"/>
      <c r="I97" s="536"/>
      <c r="J97" s="312" t="s">
        <v>292</v>
      </c>
      <c r="K97" s="535"/>
      <c r="L97" s="535"/>
      <c r="M97" s="538"/>
      <c r="N97" s="538"/>
      <c r="O97" s="538"/>
      <c r="P97" s="539"/>
      <c r="Q97" s="539"/>
      <c r="R97" s="539"/>
      <c r="S97" s="539"/>
      <c r="T97" s="542"/>
      <c r="U97" s="542"/>
      <c r="V97" s="542"/>
    </row>
    <row r="98" spans="2:23" ht="21.2" customHeight="1">
      <c r="B98" s="313"/>
      <c r="C98" s="314" t="s">
        <v>293</v>
      </c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543"/>
      <c r="O98" s="543"/>
      <c r="P98" s="315"/>
      <c r="Q98" s="315"/>
      <c r="R98" s="315"/>
      <c r="S98" s="543"/>
      <c r="T98" s="543"/>
      <c r="U98" s="543"/>
      <c r="V98" s="543"/>
    </row>
    <row r="99" spans="2:23" ht="21.2" customHeight="1">
      <c r="B99" s="313"/>
      <c r="C99" s="316" t="s">
        <v>294</v>
      </c>
      <c r="D99" s="317"/>
      <c r="E99" s="317"/>
      <c r="F99" s="317"/>
      <c r="G99" s="317"/>
      <c r="H99" s="317"/>
      <c r="I99" s="317"/>
      <c r="J99" s="317"/>
      <c r="K99" s="317"/>
      <c r="L99" s="317"/>
      <c r="M99" s="317"/>
      <c r="N99" s="544"/>
      <c r="O99" s="544"/>
      <c r="P99" s="317"/>
      <c r="Q99" s="317"/>
      <c r="R99" s="317"/>
      <c r="S99" s="544"/>
      <c r="T99" s="544"/>
      <c r="U99" s="544"/>
      <c r="V99" s="544"/>
    </row>
    <row r="100" spans="2:23" ht="21.2" customHeight="1">
      <c r="B100" s="313"/>
      <c r="C100" s="318" t="s">
        <v>295</v>
      </c>
      <c r="D100" s="319"/>
      <c r="E100" s="319"/>
      <c r="F100" s="319"/>
      <c r="G100" s="319"/>
      <c r="H100" s="319"/>
      <c r="I100" s="319"/>
      <c r="J100" s="319"/>
      <c r="K100" s="319"/>
      <c r="L100" s="319"/>
      <c r="M100" s="319"/>
      <c r="N100" s="545"/>
      <c r="O100" s="545"/>
      <c r="P100" s="319"/>
      <c r="Q100" s="319"/>
      <c r="R100" s="319"/>
      <c r="S100" s="545"/>
      <c r="T100" s="545"/>
      <c r="U100" s="545"/>
      <c r="V100" s="545"/>
    </row>
    <row r="101" spans="2:23" ht="21.2" customHeight="1">
      <c r="B101" s="313"/>
      <c r="C101" s="316" t="s">
        <v>296</v>
      </c>
      <c r="D101" s="317"/>
      <c r="E101" s="317"/>
      <c r="F101" s="317"/>
      <c r="G101" s="317"/>
      <c r="H101" s="317"/>
      <c r="I101" s="317"/>
      <c r="J101" s="317"/>
      <c r="K101" s="317"/>
      <c r="L101" s="317"/>
      <c r="M101" s="317"/>
      <c r="N101" s="544"/>
      <c r="O101" s="544"/>
      <c r="P101" s="317"/>
      <c r="Q101" s="317"/>
      <c r="R101" s="317"/>
      <c r="S101" s="544"/>
      <c r="T101" s="544"/>
      <c r="U101" s="544"/>
      <c r="V101" s="544"/>
    </row>
    <row r="102" spans="2:23" ht="21.2" customHeight="1">
      <c r="B102" s="313"/>
      <c r="C102" s="318" t="s">
        <v>297</v>
      </c>
      <c r="D102" s="319"/>
      <c r="E102" s="319"/>
      <c r="F102" s="319"/>
      <c r="G102" s="319"/>
      <c r="H102" s="319"/>
      <c r="I102" s="319"/>
      <c r="J102" s="319"/>
      <c r="K102" s="319"/>
      <c r="L102" s="319"/>
      <c r="M102" s="319"/>
      <c r="N102" s="545"/>
      <c r="O102" s="545"/>
      <c r="P102" s="319"/>
      <c r="Q102" s="319"/>
      <c r="R102" s="319"/>
      <c r="S102" s="545"/>
      <c r="T102" s="545"/>
      <c r="U102" s="545"/>
      <c r="V102" s="545"/>
    </row>
    <row r="103" spans="2:23" ht="21.2" customHeight="1">
      <c r="B103" s="313"/>
      <c r="C103" s="316" t="s">
        <v>298</v>
      </c>
      <c r="D103" s="317"/>
      <c r="E103" s="317"/>
      <c r="F103" s="317"/>
      <c r="G103" s="317"/>
      <c r="H103" s="317"/>
      <c r="I103" s="317"/>
      <c r="J103" s="317"/>
      <c r="K103" s="317"/>
      <c r="L103" s="317"/>
      <c r="M103" s="317"/>
      <c r="N103" s="544"/>
      <c r="O103" s="544"/>
      <c r="P103" s="317"/>
      <c r="Q103" s="317"/>
      <c r="R103" s="317"/>
      <c r="S103" s="544"/>
      <c r="T103" s="544"/>
      <c r="U103" s="544"/>
      <c r="V103" s="544"/>
    </row>
    <row r="104" spans="2:23" ht="21.2" customHeight="1">
      <c r="B104" s="313"/>
      <c r="C104" s="318" t="s">
        <v>299</v>
      </c>
      <c r="D104" s="319"/>
      <c r="E104" s="319"/>
      <c r="F104" s="319"/>
      <c r="G104" s="319"/>
      <c r="H104" s="319"/>
      <c r="I104" s="319"/>
      <c r="J104" s="319"/>
      <c r="K104" s="319"/>
      <c r="L104" s="319"/>
      <c r="M104" s="319"/>
      <c r="N104" s="545"/>
      <c r="O104" s="545"/>
      <c r="P104" s="319"/>
      <c r="Q104" s="319"/>
      <c r="R104" s="319"/>
      <c r="S104" s="545"/>
      <c r="T104" s="545"/>
      <c r="U104" s="545"/>
      <c r="V104" s="545"/>
    </row>
    <row r="105" spans="2:23" ht="21.2" customHeight="1">
      <c r="B105" s="313"/>
      <c r="C105" s="316" t="s">
        <v>300</v>
      </c>
      <c r="D105" s="317"/>
      <c r="E105" s="317"/>
      <c r="F105" s="317"/>
      <c r="G105" s="317"/>
      <c r="H105" s="317"/>
      <c r="I105" s="317"/>
      <c r="J105" s="317"/>
      <c r="K105" s="317"/>
      <c r="L105" s="317"/>
      <c r="M105" s="317"/>
      <c r="N105" s="544"/>
      <c r="O105" s="544"/>
      <c r="P105" s="317"/>
      <c r="Q105" s="317"/>
      <c r="R105" s="317"/>
      <c r="S105" s="544"/>
      <c r="T105" s="544"/>
      <c r="U105" s="544"/>
      <c r="V105" s="544"/>
    </row>
    <row r="106" spans="2:23" ht="21.2" customHeight="1">
      <c r="B106" s="313"/>
      <c r="C106" s="318" t="s">
        <v>301</v>
      </c>
      <c r="D106" s="319"/>
      <c r="E106" s="319"/>
      <c r="F106" s="319"/>
      <c r="G106" s="319"/>
      <c r="H106" s="319"/>
      <c r="I106" s="319"/>
      <c r="J106" s="319"/>
      <c r="K106" s="319"/>
      <c r="L106" s="319"/>
      <c r="M106" s="319"/>
      <c r="N106" s="545"/>
      <c r="O106" s="545"/>
      <c r="P106" s="319"/>
      <c r="Q106" s="319"/>
      <c r="R106" s="319"/>
      <c r="S106" s="545"/>
      <c r="T106" s="545"/>
      <c r="U106" s="545"/>
      <c r="V106" s="545"/>
    </row>
    <row r="107" spans="2:23" ht="21.2" customHeight="1">
      <c r="B107" s="313"/>
      <c r="C107" s="316" t="s">
        <v>302</v>
      </c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544"/>
      <c r="O107" s="544"/>
      <c r="P107" s="317"/>
      <c r="Q107" s="317"/>
      <c r="R107" s="317"/>
      <c r="S107" s="544"/>
      <c r="T107" s="544"/>
      <c r="U107" s="544"/>
      <c r="V107" s="544"/>
    </row>
    <row r="108" spans="2:23" ht="21.2" customHeight="1">
      <c r="B108" s="313"/>
      <c r="C108" s="318" t="s">
        <v>303</v>
      </c>
      <c r="D108" s="319"/>
      <c r="E108" s="319"/>
      <c r="F108" s="319"/>
      <c r="G108" s="319"/>
      <c r="H108" s="319"/>
      <c r="I108" s="319"/>
      <c r="J108" s="319"/>
      <c r="K108" s="319"/>
      <c r="L108" s="319"/>
      <c r="M108" s="319"/>
      <c r="N108" s="545"/>
      <c r="O108" s="545"/>
      <c r="P108" s="319"/>
      <c r="Q108" s="319"/>
      <c r="R108" s="319"/>
      <c r="S108" s="545"/>
      <c r="T108" s="545"/>
      <c r="U108" s="545"/>
      <c r="V108" s="545"/>
    </row>
    <row r="109" spans="2:23" ht="21.2" customHeight="1">
      <c r="B109" s="313"/>
      <c r="C109" s="316" t="s">
        <v>304</v>
      </c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544"/>
      <c r="O109" s="544"/>
      <c r="P109" s="317"/>
      <c r="Q109" s="317"/>
      <c r="R109" s="317"/>
      <c r="S109" s="544"/>
      <c r="T109" s="544"/>
      <c r="U109" s="544"/>
      <c r="V109" s="544"/>
    </row>
    <row r="110" spans="2:23" ht="53.25" customHeight="1"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</row>
    <row r="111" spans="2:23" ht="18.95" customHeight="1">
      <c r="B111" s="526" t="s">
        <v>196</v>
      </c>
      <c r="C111" s="526">
        <f>C1</f>
        <v>0</v>
      </c>
      <c r="D111" s="528">
        <f>D1</f>
        <v>0</v>
      </c>
      <c r="E111" s="528"/>
      <c r="F111" s="276"/>
      <c r="G111" s="276"/>
      <c r="H111" s="276"/>
      <c r="I111" s="276"/>
      <c r="J111" s="321"/>
      <c r="K111" s="321"/>
      <c r="L111" s="321"/>
      <c r="M111" s="321"/>
      <c r="N111" s="321"/>
      <c r="O111" s="322"/>
      <c r="P111" s="323"/>
      <c r="Q111" s="323"/>
      <c r="R111" s="323"/>
      <c r="S111" s="324"/>
      <c r="T111" s="275"/>
      <c r="U111" s="275"/>
      <c r="V111" s="275"/>
      <c r="W111" s="275"/>
    </row>
    <row r="112" spans="2:23" ht="15.75" customHeight="1">
      <c r="B112" s="546" t="s">
        <v>305</v>
      </c>
      <c r="C112" s="546"/>
      <c r="D112" s="546"/>
      <c r="E112" s="276"/>
      <c r="F112" s="276"/>
      <c r="G112" s="276"/>
      <c r="H112" s="276"/>
      <c r="I112" s="276"/>
      <c r="J112" s="277"/>
      <c r="K112" s="278" t="s">
        <v>267</v>
      </c>
      <c r="L112" s="279"/>
      <c r="M112" s="279"/>
      <c r="N112" s="279"/>
      <c r="O112" s="547" t="s">
        <v>306</v>
      </c>
      <c r="P112" s="547"/>
      <c r="Q112" s="547"/>
      <c r="R112" s="547"/>
      <c r="S112" s="547"/>
      <c r="T112" s="547"/>
      <c r="U112" s="275"/>
      <c r="V112" s="275"/>
      <c r="W112" s="275"/>
    </row>
    <row r="113" spans="1:1024" ht="34.5" customHeight="1">
      <c r="B113" s="546"/>
      <c r="C113" s="546"/>
      <c r="D113" s="546"/>
      <c r="E113" s="276"/>
      <c r="F113" s="276"/>
      <c r="G113" s="276"/>
      <c r="H113" s="276"/>
      <c r="I113" s="281"/>
      <c r="J113" s="282" t="s">
        <v>268</v>
      </c>
      <c r="K113" s="282"/>
      <c r="L113" s="282"/>
      <c r="M113" s="282"/>
      <c r="N113" s="325"/>
      <c r="O113" s="547"/>
      <c r="P113" s="547"/>
      <c r="Q113" s="547"/>
      <c r="R113" s="547"/>
      <c r="S113" s="547"/>
      <c r="T113" s="547"/>
      <c r="U113" s="275"/>
      <c r="V113" s="275"/>
      <c r="W113" s="275"/>
    </row>
    <row r="114" spans="1:1024" ht="12.2" customHeight="1">
      <c r="B114" s="546"/>
      <c r="C114" s="546"/>
      <c r="D114" s="546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5"/>
      <c r="V114" s="275"/>
      <c r="W114" s="275"/>
    </row>
    <row r="115" spans="1:1024" ht="23.25" customHeight="1">
      <c r="A115" s="268"/>
      <c r="B115" s="326"/>
      <c r="C115" s="326"/>
      <c r="D115" s="326"/>
      <c r="E115" s="326"/>
      <c r="F115" s="326"/>
      <c r="G115" s="326"/>
      <c r="H115" s="326"/>
      <c r="I115" s="326"/>
      <c r="J115" s="326"/>
      <c r="K115" s="327" t="s">
        <v>307</v>
      </c>
      <c r="L115" s="326"/>
      <c r="M115" s="326"/>
      <c r="N115" s="326"/>
      <c r="O115" s="326"/>
      <c r="P115" s="326"/>
      <c r="Q115" s="326"/>
      <c r="R115" s="326"/>
      <c r="S115" s="326"/>
      <c r="T115" s="326"/>
      <c r="U115" s="328"/>
      <c r="V115" s="328"/>
      <c r="W115" s="328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  <c r="BE115" s="271"/>
      <c r="BF115" s="271"/>
      <c r="BG115" s="271"/>
      <c r="BH115" s="271"/>
      <c r="BI115" s="271"/>
      <c r="BJ115" s="271"/>
      <c r="BK115" s="271"/>
      <c r="BL115" s="271"/>
      <c r="BM115" s="271"/>
      <c r="BN115" s="271"/>
      <c r="BO115" s="271"/>
      <c r="BP115" s="271"/>
      <c r="BQ115" s="271"/>
      <c r="BR115" s="271"/>
      <c r="BS115" s="271"/>
      <c r="BT115" s="271"/>
      <c r="BU115" s="271"/>
      <c r="BV115" s="271"/>
      <c r="BW115" s="271"/>
      <c r="BX115" s="271"/>
      <c r="BY115" s="271"/>
      <c r="BZ115" s="271"/>
      <c r="CA115" s="271"/>
      <c r="CB115" s="271"/>
      <c r="CC115" s="271"/>
      <c r="CD115" s="271"/>
      <c r="CE115" s="271"/>
      <c r="CF115" s="271"/>
      <c r="CG115" s="271"/>
      <c r="CH115" s="271"/>
      <c r="CI115" s="271"/>
      <c r="CJ115" s="271"/>
      <c r="CK115" s="271"/>
      <c r="CL115" s="271"/>
      <c r="CM115" s="271"/>
      <c r="CN115" s="271"/>
      <c r="CO115" s="271"/>
      <c r="CP115" s="271"/>
      <c r="CQ115" s="271"/>
      <c r="CR115" s="271"/>
      <c r="CS115" s="271"/>
      <c r="CT115" s="271"/>
      <c r="CU115" s="271"/>
      <c r="CV115" s="271"/>
      <c r="CW115" s="271"/>
      <c r="CX115" s="271"/>
      <c r="CY115" s="271"/>
      <c r="CZ115" s="271"/>
      <c r="DA115" s="271"/>
      <c r="DB115" s="271"/>
      <c r="DC115" s="271"/>
      <c r="DD115" s="271"/>
      <c r="DE115" s="271"/>
      <c r="DF115" s="271"/>
      <c r="DG115" s="271"/>
      <c r="DH115" s="271"/>
      <c r="DI115" s="271"/>
      <c r="DJ115" s="271"/>
      <c r="DK115" s="271"/>
      <c r="DL115" s="271"/>
      <c r="DM115" s="271"/>
      <c r="DN115" s="271"/>
      <c r="DO115" s="271"/>
      <c r="DP115" s="271"/>
      <c r="DQ115" s="271"/>
      <c r="DR115" s="271"/>
      <c r="DS115" s="271"/>
      <c r="DT115" s="271"/>
      <c r="DU115" s="271"/>
      <c r="DV115" s="271"/>
      <c r="DW115" s="271"/>
      <c r="DX115" s="271"/>
      <c r="DY115" s="271"/>
      <c r="DZ115" s="271"/>
      <c r="EA115" s="271"/>
      <c r="EB115" s="271"/>
      <c r="EC115" s="271"/>
      <c r="ED115" s="271"/>
      <c r="EE115" s="271"/>
      <c r="EF115" s="271"/>
      <c r="EG115" s="271"/>
      <c r="EH115" s="271"/>
      <c r="EI115" s="271"/>
      <c r="EJ115" s="271"/>
      <c r="EK115" s="271"/>
      <c r="EL115" s="271"/>
      <c r="EM115" s="271"/>
      <c r="EN115" s="271"/>
      <c r="EO115" s="271"/>
      <c r="EP115" s="271"/>
      <c r="EQ115" s="271"/>
      <c r="ER115" s="271"/>
      <c r="ES115" s="271"/>
      <c r="ET115" s="271"/>
      <c r="EU115" s="271"/>
      <c r="EV115" s="271"/>
      <c r="EW115" s="271"/>
      <c r="EX115" s="271"/>
      <c r="EY115" s="271"/>
      <c r="EZ115" s="271"/>
      <c r="FA115" s="271"/>
      <c r="FB115" s="271"/>
      <c r="FC115" s="271"/>
      <c r="FD115" s="271"/>
      <c r="FE115" s="271"/>
      <c r="FF115" s="271"/>
      <c r="FG115" s="271"/>
      <c r="FH115" s="271"/>
      <c r="FI115" s="271"/>
      <c r="FJ115" s="271"/>
      <c r="FK115" s="271"/>
      <c r="FL115" s="271"/>
      <c r="FM115" s="271"/>
      <c r="FN115" s="271"/>
      <c r="FO115" s="271"/>
      <c r="FP115" s="271"/>
      <c r="FQ115" s="271"/>
      <c r="FR115" s="271"/>
      <c r="FS115" s="271"/>
      <c r="FT115" s="271"/>
      <c r="FU115" s="271"/>
      <c r="FV115" s="271"/>
      <c r="FW115" s="271"/>
      <c r="FX115" s="271"/>
      <c r="FY115" s="271"/>
      <c r="FZ115" s="271"/>
      <c r="GA115" s="271"/>
      <c r="GB115" s="271"/>
      <c r="GC115" s="271"/>
      <c r="GD115" s="271"/>
      <c r="GE115" s="271"/>
      <c r="GF115" s="271"/>
      <c r="GG115" s="271"/>
      <c r="GH115" s="271"/>
      <c r="GI115" s="271"/>
      <c r="GJ115" s="271"/>
      <c r="GK115" s="271"/>
      <c r="GL115" s="271"/>
      <c r="GM115" s="271"/>
      <c r="GN115" s="271"/>
      <c r="GO115" s="271"/>
      <c r="GP115" s="271"/>
      <c r="GQ115" s="271"/>
      <c r="GR115" s="271"/>
      <c r="GS115" s="271"/>
      <c r="GT115" s="271"/>
      <c r="GU115" s="271"/>
      <c r="GV115" s="271"/>
      <c r="GW115" s="271"/>
      <c r="GX115" s="271"/>
      <c r="GY115" s="271"/>
      <c r="GZ115" s="271"/>
      <c r="HA115" s="271"/>
      <c r="HB115" s="271"/>
      <c r="HC115" s="271"/>
      <c r="HD115" s="271"/>
      <c r="HE115" s="271"/>
      <c r="HF115" s="271"/>
      <c r="HG115" s="271"/>
      <c r="HH115" s="271"/>
      <c r="HI115" s="271"/>
      <c r="HJ115" s="271"/>
      <c r="HK115" s="271"/>
      <c r="HL115" s="271"/>
      <c r="HM115" s="271"/>
      <c r="HN115" s="271"/>
      <c r="HO115" s="271"/>
      <c r="HP115" s="271"/>
      <c r="HQ115" s="271"/>
      <c r="HR115" s="271"/>
      <c r="HS115" s="271"/>
      <c r="HT115" s="271"/>
      <c r="HU115" s="271"/>
      <c r="HV115" s="271"/>
      <c r="HW115" s="271"/>
      <c r="HX115" s="271"/>
      <c r="HY115" s="271"/>
      <c r="HZ115" s="271"/>
      <c r="IA115" s="271"/>
      <c r="IB115" s="271"/>
      <c r="IC115" s="271"/>
      <c r="ID115" s="271"/>
      <c r="IE115" s="271"/>
      <c r="IF115" s="271"/>
      <c r="IG115" s="271"/>
      <c r="IH115" s="271"/>
      <c r="II115" s="271"/>
      <c r="IJ115" s="271"/>
      <c r="IK115" s="271"/>
      <c r="IL115" s="271"/>
      <c r="IM115" s="271"/>
      <c r="IN115" s="271"/>
      <c r="IO115" s="271"/>
      <c r="IP115" s="271"/>
      <c r="IQ115" s="271"/>
      <c r="IR115" s="271"/>
      <c r="IS115" s="271"/>
      <c r="IT115" s="271"/>
      <c r="IU115" s="271"/>
      <c r="IV115" s="271"/>
      <c r="IW115" s="271"/>
      <c r="IX115" s="271"/>
      <c r="IY115" s="271"/>
      <c r="IZ115" s="271"/>
      <c r="JA115" s="271"/>
      <c r="JB115" s="271"/>
      <c r="JC115" s="271"/>
      <c r="JD115" s="271"/>
      <c r="JE115" s="271"/>
      <c r="JF115" s="271"/>
      <c r="JG115" s="271"/>
      <c r="JH115" s="271"/>
      <c r="JI115" s="271"/>
      <c r="JJ115" s="271"/>
      <c r="JK115" s="271"/>
      <c r="JL115" s="271"/>
      <c r="JM115" s="271"/>
      <c r="JN115" s="271"/>
      <c r="JO115" s="271"/>
      <c r="JP115" s="271"/>
      <c r="JQ115" s="271"/>
      <c r="JR115" s="271"/>
      <c r="JS115" s="271"/>
      <c r="JT115" s="271"/>
      <c r="JU115" s="271"/>
      <c r="JV115" s="271"/>
      <c r="JW115" s="271"/>
      <c r="JX115" s="271"/>
      <c r="JY115" s="271"/>
      <c r="JZ115" s="271"/>
      <c r="KA115" s="271"/>
      <c r="KB115" s="271"/>
      <c r="KC115" s="271"/>
      <c r="KD115" s="271"/>
      <c r="KE115" s="271"/>
      <c r="KF115" s="271"/>
      <c r="KG115" s="271"/>
      <c r="KH115" s="271"/>
      <c r="KI115" s="271"/>
      <c r="KJ115" s="271"/>
      <c r="KK115" s="271"/>
      <c r="KL115" s="271"/>
      <c r="KM115" s="271"/>
      <c r="KN115" s="271"/>
      <c r="KO115" s="271"/>
      <c r="KP115" s="271"/>
      <c r="KQ115" s="271"/>
      <c r="KR115" s="271"/>
      <c r="KS115" s="271"/>
      <c r="KT115" s="271"/>
      <c r="KU115" s="271"/>
      <c r="KV115" s="271"/>
      <c r="KW115" s="271"/>
      <c r="KX115" s="271"/>
      <c r="KY115" s="271"/>
      <c r="KZ115" s="271"/>
      <c r="LA115" s="271"/>
      <c r="LB115" s="271"/>
      <c r="LC115" s="271"/>
      <c r="LD115" s="271"/>
      <c r="LE115" s="271"/>
      <c r="LF115" s="271"/>
      <c r="LG115" s="271"/>
      <c r="LH115" s="271"/>
      <c r="LI115" s="271"/>
      <c r="LJ115" s="271"/>
      <c r="LK115" s="271"/>
      <c r="LL115" s="271"/>
      <c r="LM115" s="271"/>
      <c r="LN115" s="271"/>
      <c r="LO115" s="271"/>
      <c r="LP115" s="271"/>
      <c r="LQ115" s="271"/>
      <c r="LR115" s="271"/>
      <c r="LS115" s="271"/>
      <c r="LT115" s="271"/>
      <c r="LU115" s="271"/>
      <c r="LV115" s="271"/>
      <c r="LW115" s="271"/>
      <c r="LX115" s="271"/>
      <c r="LY115" s="271"/>
      <c r="LZ115" s="271"/>
      <c r="MA115" s="271"/>
      <c r="MB115" s="271"/>
      <c r="MC115" s="271"/>
      <c r="MD115" s="271"/>
      <c r="ME115" s="271"/>
      <c r="MF115" s="271"/>
      <c r="MG115" s="271"/>
      <c r="MH115" s="271"/>
      <c r="MI115" s="271"/>
      <c r="MJ115" s="271"/>
      <c r="MK115" s="271"/>
      <c r="ML115" s="271"/>
      <c r="MM115" s="271"/>
      <c r="MN115" s="271"/>
      <c r="MO115" s="271"/>
      <c r="MP115" s="271"/>
      <c r="MQ115" s="271"/>
      <c r="MR115" s="271"/>
      <c r="MS115" s="271"/>
      <c r="MT115" s="271"/>
      <c r="MU115" s="271"/>
      <c r="MV115" s="271"/>
      <c r="MW115" s="271"/>
      <c r="MX115" s="271"/>
      <c r="MY115" s="271"/>
      <c r="MZ115" s="271"/>
      <c r="NA115" s="271"/>
      <c r="NB115" s="271"/>
      <c r="NC115" s="271"/>
      <c r="ND115" s="271"/>
      <c r="NE115" s="271"/>
      <c r="NF115" s="271"/>
      <c r="NG115" s="271"/>
      <c r="NH115" s="271"/>
      <c r="NI115" s="271"/>
      <c r="NJ115" s="271"/>
      <c r="NK115" s="271"/>
      <c r="NL115" s="271"/>
      <c r="NM115" s="271"/>
      <c r="NN115" s="271"/>
      <c r="NO115" s="271"/>
      <c r="NP115" s="271"/>
      <c r="NQ115" s="271"/>
      <c r="NR115" s="271"/>
      <c r="NS115" s="271"/>
      <c r="NT115" s="271"/>
      <c r="NU115" s="271"/>
      <c r="NV115" s="271"/>
      <c r="NW115" s="271"/>
      <c r="NX115" s="271"/>
      <c r="NY115" s="271"/>
      <c r="NZ115" s="271"/>
      <c r="OA115" s="271"/>
      <c r="OB115" s="271"/>
      <c r="OC115" s="271"/>
      <c r="OD115" s="271"/>
      <c r="OE115" s="271"/>
      <c r="OF115" s="271"/>
      <c r="OG115" s="271"/>
      <c r="OH115" s="271"/>
      <c r="OI115" s="271"/>
      <c r="OJ115" s="271"/>
      <c r="OK115" s="271"/>
      <c r="OL115" s="271"/>
      <c r="OM115" s="271"/>
      <c r="ON115" s="271"/>
      <c r="OO115" s="271"/>
      <c r="OP115" s="271"/>
      <c r="OQ115" s="271"/>
      <c r="OR115" s="271"/>
      <c r="OS115" s="271"/>
      <c r="OT115" s="271"/>
      <c r="OU115" s="271"/>
      <c r="OV115" s="271"/>
      <c r="OW115" s="271"/>
      <c r="OX115" s="271"/>
      <c r="OY115" s="271"/>
      <c r="OZ115" s="271"/>
      <c r="PA115" s="271"/>
      <c r="PB115" s="271"/>
      <c r="PC115" s="271"/>
      <c r="PD115" s="271"/>
      <c r="PE115" s="271"/>
      <c r="PF115" s="271"/>
      <c r="PG115" s="271"/>
      <c r="PH115" s="271"/>
      <c r="PI115" s="271"/>
      <c r="PJ115" s="271"/>
      <c r="PK115" s="271"/>
      <c r="PL115" s="271"/>
      <c r="PM115" s="271"/>
      <c r="PN115" s="271"/>
      <c r="PO115" s="271"/>
      <c r="PP115" s="271"/>
      <c r="PQ115" s="271"/>
      <c r="PR115" s="271"/>
      <c r="PS115" s="271"/>
      <c r="PT115" s="271"/>
      <c r="PU115" s="271"/>
      <c r="PV115" s="271"/>
      <c r="PW115" s="271"/>
      <c r="PX115" s="271"/>
      <c r="PY115" s="271"/>
      <c r="PZ115" s="271"/>
      <c r="QA115" s="271"/>
      <c r="QB115" s="271"/>
      <c r="QC115" s="271"/>
      <c r="QD115" s="271"/>
      <c r="QE115" s="271"/>
      <c r="QF115" s="271"/>
      <c r="QG115" s="271"/>
      <c r="QH115" s="271"/>
      <c r="QI115" s="271"/>
      <c r="QJ115" s="271"/>
      <c r="QK115" s="271"/>
      <c r="QL115" s="271"/>
      <c r="QM115" s="271"/>
      <c r="QN115" s="271"/>
      <c r="QO115" s="271"/>
      <c r="QP115" s="271"/>
      <c r="QQ115" s="271"/>
      <c r="QR115" s="271"/>
      <c r="QS115" s="271"/>
      <c r="QT115" s="271"/>
      <c r="QU115" s="271"/>
      <c r="QV115" s="271"/>
      <c r="QW115" s="271"/>
      <c r="QX115" s="271"/>
      <c r="QY115" s="271"/>
      <c r="QZ115" s="271"/>
      <c r="RA115" s="271"/>
      <c r="RB115" s="271"/>
      <c r="RC115" s="271"/>
      <c r="RD115" s="271"/>
      <c r="RE115" s="271"/>
      <c r="RF115" s="271"/>
      <c r="RG115" s="271"/>
      <c r="RH115" s="271"/>
      <c r="RI115" s="271"/>
      <c r="RJ115" s="271"/>
      <c r="RK115" s="271"/>
      <c r="RL115" s="271"/>
      <c r="RM115" s="271"/>
      <c r="RN115" s="271"/>
      <c r="RO115" s="271"/>
      <c r="RP115" s="271"/>
      <c r="RQ115" s="271"/>
      <c r="RR115" s="271"/>
      <c r="RS115" s="271"/>
      <c r="RT115" s="271"/>
      <c r="RU115" s="271"/>
      <c r="RV115" s="271"/>
      <c r="RW115" s="271"/>
      <c r="RX115" s="271"/>
      <c r="RY115" s="271"/>
      <c r="RZ115" s="271"/>
      <c r="SA115" s="271"/>
      <c r="SB115" s="271"/>
      <c r="SC115" s="271"/>
      <c r="SD115" s="271"/>
      <c r="SE115" s="271"/>
      <c r="SF115" s="271"/>
      <c r="SG115" s="271"/>
      <c r="SH115" s="271"/>
      <c r="SI115" s="271"/>
      <c r="SJ115" s="271"/>
      <c r="SK115" s="271"/>
      <c r="SL115" s="271"/>
      <c r="SM115" s="271"/>
      <c r="SN115" s="271"/>
      <c r="SO115" s="271"/>
      <c r="SP115" s="271"/>
      <c r="SQ115" s="271"/>
      <c r="SR115" s="271"/>
      <c r="SS115" s="271"/>
      <c r="ST115" s="271"/>
      <c r="SU115" s="271"/>
      <c r="SV115" s="271"/>
      <c r="SW115" s="271"/>
      <c r="SX115" s="271"/>
      <c r="SY115" s="271"/>
      <c r="SZ115" s="271"/>
      <c r="TA115" s="271"/>
      <c r="TB115" s="271"/>
      <c r="TC115" s="271"/>
      <c r="TD115" s="271"/>
      <c r="TE115" s="271"/>
      <c r="TF115" s="271"/>
      <c r="TG115" s="271"/>
      <c r="TH115" s="271"/>
      <c r="TI115" s="271"/>
      <c r="TJ115" s="271"/>
      <c r="TK115" s="271"/>
      <c r="TL115" s="271"/>
      <c r="TM115" s="271"/>
      <c r="TN115" s="271"/>
      <c r="TO115" s="271"/>
      <c r="TP115" s="271"/>
      <c r="TQ115" s="271"/>
      <c r="TR115" s="271"/>
      <c r="TS115" s="271"/>
      <c r="TT115" s="271"/>
      <c r="TU115" s="271"/>
      <c r="TV115" s="271"/>
      <c r="TW115" s="271"/>
      <c r="TX115" s="271"/>
      <c r="TY115" s="271"/>
      <c r="TZ115" s="271"/>
      <c r="UA115" s="271"/>
      <c r="UB115" s="271"/>
      <c r="UC115" s="271"/>
      <c r="UD115" s="271"/>
      <c r="UE115" s="271"/>
      <c r="UF115" s="271"/>
      <c r="UG115" s="271"/>
      <c r="UH115" s="271"/>
      <c r="UI115" s="271"/>
      <c r="UJ115" s="271"/>
      <c r="UK115" s="271"/>
      <c r="UL115" s="271"/>
      <c r="UM115" s="271"/>
      <c r="UN115" s="271"/>
      <c r="UO115" s="271"/>
      <c r="UP115" s="271"/>
      <c r="UQ115" s="271"/>
      <c r="UR115" s="271"/>
      <c r="US115" s="271"/>
      <c r="UT115" s="271"/>
      <c r="UU115" s="271"/>
      <c r="UV115" s="271"/>
      <c r="UW115" s="271"/>
      <c r="UX115" s="271"/>
      <c r="UY115" s="271"/>
      <c r="UZ115" s="271"/>
      <c r="VA115" s="271"/>
      <c r="VB115" s="271"/>
      <c r="VC115" s="271"/>
      <c r="VD115" s="271"/>
      <c r="VE115" s="271"/>
      <c r="VF115" s="271"/>
      <c r="VG115" s="271"/>
      <c r="VH115" s="271"/>
      <c r="VI115" s="271"/>
      <c r="VJ115" s="271"/>
      <c r="VK115" s="271"/>
      <c r="VL115" s="271"/>
      <c r="VM115" s="271"/>
      <c r="VN115" s="271"/>
      <c r="VO115" s="271"/>
      <c r="VP115" s="271"/>
      <c r="VQ115" s="271"/>
      <c r="VR115" s="271"/>
      <c r="VS115" s="271"/>
      <c r="VT115" s="271"/>
      <c r="VU115" s="271"/>
      <c r="VV115" s="271"/>
      <c r="VW115" s="271"/>
      <c r="VX115" s="271"/>
      <c r="VY115" s="271"/>
      <c r="VZ115" s="271"/>
      <c r="WA115" s="271"/>
      <c r="WB115" s="271"/>
      <c r="WC115" s="271"/>
      <c r="WD115" s="271"/>
      <c r="WE115" s="271"/>
      <c r="WF115" s="271"/>
      <c r="WG115" s="271"/>
      <c r="WH115" s="271"/>
      <c r="WI115" s="271"/>
      <c r="WJ115" s="271"/>
      <c r="WK115" s="271"/>
      <c r="WL115" s="271"/>
      <c r="WM115" s="271"/>
      <c r="WN115" s="271"/>
      <c r="WO115" s="271"/>
      <c r="WP115" s="271"/>
      <c r="WQ115" s="271"/>
      <c r="WR115" s="271"/>
      <c r="WS115" s="271"/>
      <c r="WT115" s="271"/>
      <c r="WU115" s="271"/>
      <c r="WV115" s="271"/>
      <c r="WW115" s="271"/>
      <c r="WX115" s="271"/>
      <c r="WY115" s="271"/>
      <c r="WZ115" s="271"/>
      <c r="XA115" s="271"/>
      <c r="XB115" s="271"/>
      <c r="XC115" s="271"/>
      <c r="XD115" s="271"/>
      <c r="XE115" s="271"/>
      <c r="XF115" s="271"/>
      <c r="XG115" s="271"/>
      <c r="XH115" s="271"/>
      <c r="XI115" s="271"/>
      <c r="XJ115" s="271"/>
      <c r="XK115" s="271"/>
      <c r="XL115" s="271"/>
      <c r="XM115" s="271"/>
      <c r="XN115" s="271"/>
      <c r="XO115" s="271"/>
      <c r="XP115" s="271"/>
      <c r="XQ115" s="271"/>
      <c r="XR115" s="271"/>
      <c r="XS115" s="271"/>
      <c r="XT115" s="271"/>
      <c r="XU115" s="271"/>
      <c r="XV115" s="271"/>
      <c r="XW115" s="271"/>
      <c r="XX115" s="271"/>
      <c r="XY115" s="271"/>
      <c r="XZ115" s="271"/>
      <c r="YA115" s="271"/>
      <c r="YB115" s="271"/>
      <c r="YC115" s="271"/>
      <c r="YD115" s="271"/>
      <c r="YE115" s="271"/>
      <c r="YF115" s="271"/>
      <c r="YG115" s="271"/>
      <c r="YH115" s="271"/>
      <c r="YI115" s="271"/>
      <c r="YJ115" s="271"/>
      <c r="YK115" s="271"/>
      <c r="YL115" s="271"/>
      <c r="YM115" s="271"/>
      <c r="YN115" s="271"/>
      <c r="YO115" s="271"/>
      <c r="YP115" s="271"/>
      <c r="YQ115" s="271"/>
      <c r="YR115" s="271"/>
      <c r="YS115" s="271"/>
      <c r="YT115" s="271"/>
      <c r="YU115" s="271"/>
      <c r="YV115" s="271"/>
      <c r="YW115" s="271"/>
      <c r="YX115" s="271"/>
      <c r="YY115" s="271"/>
      <c r="YZ115" s="271"/>
      <c r="ZA115" s="271"/>
      <c r="ZB115" s="271"/>
      <c r="ZC115" s="271"/>
      <c r="ZD115" s="271"/>
      <c r="ZE115" s="271"/>
      <c r="ZF115" s="271"/>
      <c r="ZG115" s="271"/>
      <c r="ZH115" s="271"/>
      <c r="ZI115" s="271"/>
      <c r="ZJ115" s="271"/>
      <c r="ZK115" s="271"/>
      <c r="ZL115" s="271"/>
      <c r="ZM115" s="271"/>
      <c r="ZN115" s="271"/>
      <c r="ZO115" s="271"/>
      <c r="ZP115" s="271"/>
      <c r="ZQ115" s="271"/>
      <c r="ZR115" s="271"/>
      <c r="ZS115" s="271"/>
      <c r="ZT115" s="271"/>
      <c r="ZU115" s="271"/>
      <c r="ZV115" s="271"/>
      <c r="ZW115" s="271"/>
      <c r="ZX115" s="271"/>
      <c r="ZY115" s="271"/>
      <c r="ZZ115" s="271"/>
      <c r="AAA115" s="271"/>
      <c r="AAB115" s="271"/>
      <c r="AAC115" s="271"/>
      <c r="AAD115" s="271"/>
      <c r="AAE115" s="271"/>
      <c r="AAF115" s="271"/>
      <c r="AAG115" s="271"/>
      <c r="AAH115" s="271"/>
      <c r="AAI115" s="271"/>
      <c r="AAJ115" s="271"/>
      <c r="AAK115" s="271"/>
      <c r="AAL115" s="271"/>
      <c r="AAM115" s="271"/>
      <c r="AAN115" s="271"/>
      <c r="AAO115" s="271"/>
      <c r="AAP115" s="271"/>
      <c r="AAQ115" s="271"/>
      <c r="AAR115" s="271"/>
      <c r="AAS115" s="271"/>
      <c r="AAT115" s="271"/>
      <c r="AAU115" s="271"/>
      <c r="AAV115" s="271"/>
      <c r="AAW115" s="271"/>
      <c r="AAX115" s="271"/>
      <c r="AAY115" s="271"/>
      <c r="AAZ115" s="271"/>
      <c r="ABA115" s="271"/>
      <c r="ABB115" s="271"/>
      <c r="ABC115" s="271"/>
      <c r="ABD115" s="271"/>
      <c r="ABE115" s="271"/>
      <c r="ABF115" s="271"/>
      <c r="ABG115" s="271"/>
      <c r="ABH115" s="271"/>
      <c r="ABI115" s="271"/>
      <c r="ABJ115" s="271"/>
      <c r="ABK115" s="271"/>
      <c r="ABL115" s="271"/>
      <c r="ABM115" s="271"/>
      <c r="ABN115" s="271"/>
      <c r="ABO115" s="271"/>
      <c r="ABP115" s="271"/>
      <c r="ABQ115" s="271"/>
      <c r="ABR115" s="271"/>
      <c r="ABS115" s="271"/>
      <c r="ABT115" s="271"/>
      <c r="ABU115" s="271"/>
      <c r="ABV115" s="271"/>
      <c r="ABW115" s="271"/>
      <c r="ABX115" s="271"/>
      <c r="ABY115" s="271"/>
      <c r="ABZ115" s="271"/>
      <c r="ACA115" s="271"/>
      <c r="ACB115" s="271"/>
      <c r="ACC115" s="271"/>
      <c r="ACD115" s="271"/>
      <c r="ACE115" s="271"/>
      <c r="ACF115" s="271"/>
      <c r="ACG115" s="271"/>
      <c r="ACH115" s="271"/>
      <c r="ACI115" s="271"/>
      <c r="ACJ115" s="271"/>
      <c r="ACK115" s="271"/>
      <c r="ACL115" s="271"/>
      <c r="ACM115" s="271"/>
      <c r="ACN115" s="271"/>
      <c r="ACO115" s="271"/>
      <c r="ACP115" s="271"/>
      <c r="ACQ115" s="271"/>
      <c r="ACR115" s="271"/>
      <c r="ACS115" s="271"/>
      <c r="ACT115" s="271"/>
      <c r="ACU115" s="271"/>
      <c r="ACV115" s="271"/>
      <c r="ACW115" s="271"/>
      <c r="ACX115" s="271"/>
      <c r="ACY115" s="271"/>
      <c r="ACZ115" s="271"/>
      <c r="ADA115" s="271"/>
      <c r="ADB115" s="271"/>
      <c r="ADC115" s="271"/>
      <c r="ADD115" s="271"/>
      <c r="ADE115" s="271"/>
      <c r="ADF115" s="271"/>
      <c r="ADG115" s="271"/>
      <c r="ADH115" s="271"/>
      <c r="ADI115" s="271"/>
      <c r="ADJ115" s="271"/>
      <c r="ADK115" s="271"/>
      <c r="ADL115" s="271"/>
      <c r="ADM115" s="271"/>
      <c r="ADN115" s="271"/>
      <c r="ADO115" s="271"/>
      <c r="ADP115" s="271"/>
      <c r="ADQ115" s="271"/>
      <c r="ADR115" s="271"/>
      <c r="ADS115" s="271"/>
      <c r="ADT115" s="271"/>
      <c r="ADU115" s="271"/>
      <c r="ADV115" s="271"/>
      <c r="ADW115" s="271"/>
      <c r="ADX115" s="271"/>
      <c r="ADY115" s="271"/>
      <c r="ADZ115" s="271"/>
      <c r="AEA115" s="271"/>
      <c r="AEB115" s="271"/>
      <c r="AEC115" s="271"/>
      <c r="AED115" s="271"/>
      <c r="AEE115" s="271"/>
      <c r="AEF115" s="271"/>
      <c r="AEG115" s="271"/>
      <c r="AEH115" s="271"/>
      <c r="AEI115" s="271"/>
      <c r="AEJ115" s="271"/>
      <c r="AEK115" s="271"/>
      <c r="AEL115" s="271"/>
      <c r="AEM115" s="271"/>
      <c r="AEN115" s="271"/>
      <c r="AEO115" s="271"/>
      <c r="AEP115" s="271"/>
      <c r="AEQ115" s="271"/>
      <c r="AER115" s="271"/>
      <c r="AES115" s="271"/>
      <c r="AET115" s="271"/>
      <c r="AEU115" s="271"/>
      <c r="AEV115" s="271"/>
      <c r="AEW115" s="271"/>
      <c r="AEX115" s="271"/>
      <c r="AEY115" s="271"/>
      <c r="AEZ115" s="271"/>
      <c r="AFA115" s="271"/>
      <c r="AFB115" s="271"/>
      <c r="AFC115" s="271"/>
      <c r="AFD115" s="271"/>
      <c r="AFE115" s="271"/>
      <c r="AFF115" s="271"/>
      <c r="AFG115" s="271"/>
      <c r="AFH115" s="271"/>
      <c r="AFI115" s="271"/>
      <c r="AFJ115" s="271"/>
      <c r="AFK115" s="271"/>
      <c r="AFL115" s="271"/>
      <c r="AFM115" s="271"/>
      <c r="AFN115" s="271"/>
      <c r="AFO115" s="271"/>
      <c r="AFP115" s="271"/>
      <c r="AFQ115" s="271"/>
      <c r="AFR115" s="271"/>
      <c r="AFS115" s="271"/>
      <c r="AFT115" s="271"/>
      <c r="AFU115" s="271"/>
      <c r="AFV115" s="271"/>
      <c r="AFW115" s="271"/>
      <c r="AFX115" s="271"/>
      <c r="AFY115" s="271"/>
      <c r="AFZ115" s="271"/>
      <c r="AGA115" s="271"/>
      <c r="AGB115" s="271"/>
      <c r="AGC115" s="271"/>
      <c r="AGD115" s="271"/>
      <c r="AGE115" s="271"/>
      <c r="AGF115" s="271"/>
      <c r="AGG115" s="271"/>
      <c r="AGH115" s="271"/>
      <c r="AGI115" s="271"/>
      <c r="AGJ115" s="271"/>
      <c r="AGK115" s="271"/>
      <c r="AGL115" s="271"/>
      <c r="AGM115" s="271"/>
      <c r="AGN115" s="271"/>
      <c r="AGO115" s="271"/>
      <c r="AGP115" s="271"/>
      <c r="AGQ115" s="271"/>
      <c r="AGR115" s="271"/>
      <c r="AGS115" s="271"/>
      <c r="AGT115" s="271"/>
      <c r="AGU115" s="271"/>
      <c r="AGV115" s="271"/>
      <c r="AGW115" s="271"/>
      <c r="AGX115" s="271"/>
      <c r="AGY115" s="271"/>
      <c r="AGZ115" s="271"/>
      <c r="AHA115" s="271"/>
      <c r="AHB115" s="271"/>
      <c r="AHC115" s="271"/>
      <c r="AHD115" s="271"/>
      <c r="AHE115" s="271"/>
      <c r="AHF115" s="271"/>
      <c r="AHG115" s="271"/>
      <c r="AHH115" s="271"/>
      <c r="AHI115" s="271"/>
      <c r="AHJ115" s="271"/>
      <c r="AHK115" s="271"/>
      <c r="AHL115" s="271"/>
      <c r="AHM115" s="271"/>
      <c r="AHN115" s="271"/>
      <c r="AHO115" s="271"/>
      <c r="AHP115" s="271"/>
      <c r="AHQ115" s="271"/>
      <c r="AHR115" s="271"/>
      <c r="AHS115" s="271"/>
      <c r="AHT115" s="271"/>
      <c r="AHU115" s="271"/>
      <c r="AHV115" s="271"/>
      <c r="AHW115" s="271"/>
      <c r="AHX115" s="271"/>
      <c r="AHY115" s="271"/>
      <c r="AHZ115" s="271"/>
      <c r="AIA115" s="271"/>
      <c r="AIB115" s="271"/>
      <c r="AIC115" s="271"/>
      <c r="AID115" s="271"/>
      <c r="AIE115" s="271"/>
      <c r="AIF115" s="271"/>
      <c r="AIG115" s="271"/>
      <c r="AIH115" s="271"/>
      <c r="AII115" s="271"/>
      <c r="AIJ115" s="271"/>
      <c r="AIK115" s="271"/>
      <c r="AIL115" s="271"/>
      <c r="AIM115" s="271"/>
      <c r="AIN115" s="271"/>
      <c r="AIO115" s="271"/>
      <c r="AIP115" s="271"/>
      <c r="AIQ115" s="271"/>
      <c r="AIR115" s="271"/>
      <c r="AIS115" s="271"/>
      <c r="AIT115" s="271"/>
      <c r="AIU115" s="271"/>
      <c r="AIV115" s="271"/>
      <c r="AIW115" s="271"/>
      <c r="AIX115" s="271"/>
      <c r="AIY115" s="271"/>
      <c r="AIZ115" s="271"/>
      <c r="AJA115" s="271"/>
      <c r="AJB115" s="271"/>
      <c r="AJC115" s="271"/>
      <c r="AJD115" s="271"/>
      <c r="AJE115" s="271"/>
      <c r="AJF115" s="271"/>
      <c r="AJG115" s="271"/>
      <c r="AJH115" s="271"/>
      <c r="AJI115" s="271"/>
      <c r="AJJ115" s="271"/>
      <c r="AJK115" s="271"/>
      <c r="AJL115" s="271"/>
      <c r="AJM115" s="271"/>
      <c r="AJN115" s="271"/>
      <c r="AJO115" s="271"/>
      <c r="AJP115" s="271"/>
      <c r="AJQ115" s="271"/>
      <c r="AJR115" s="271"/>
      <c r="AJS115" s="271"/>
      <c r="AJT115" s="271"/>
      <c r="AJU115" s="271"/>
      <c r="AJV115" s="271"/>
      <c r="AJW115" s="271"/>
      <c r="AJX115" s="271"/>
      <c r="AJY115" s="271"/>
      <c r="AJZ115" s="271"/>
      <c r="AKA115" s="271"/>
      <c r="AKB115" s="271"/>
      <c r="AKC115" s="271"/>
      <c r="AKD115" s="271"/>
      <c r="AKE115" s="271"/>
      <c r="AKF115" s="271"/>
      <c r="AKG115" s="271"/>
      <c r="AKH115" s="271"/>
      <c r="AKI115" s="271"/>
      <c r="AKJ115" s="271"/>
      <c r="AKK115" s="271"/>
      <c r="AKL115" s="271"/>
      <c r="AKM115" s="271"/>
      <c r="AKN115" s="271"/>
      <c r="AKO115" s="271"/>
      <c r="AKP115" s="271"/>
      <c r="AKQ115" s="271"/>
      <c r="AKR115" s="271"/>
      <c r="AKS115" s="271"/>
      <c r="AKT115" s="271"/>
      <c r="AKU115" s="271"/>
      <c r="AKV115" s="271"/>
      <c r="AKW115" s="271"/>
      <c r="AKX115" s="271"/>
      <c r="AKY115" s="271"/>
      <c r="AKZ115" s="271"/>
      <c r="ALA115" s="271"/>
      <c r="ALB115" s="271"/>
      <c r="ALC115" s="271"/>
      <c r="ALD115" s="271"/>
      <c r="ALE115" s="271"/>
      <c r="ALF115" s="271"/>
      <c r="ALG115" s="271"/>
      <c r="ALH115" s="271"/>
      <c r="ALI115" s="271"/>
      <c r="ALJ115" s="271"/>
      <c r="ALK115" s="271"/>
      <c r="ALL115" s="271"/>
      <c r="ALM115" s="271"/>
      <c r="ALN115" s="271"/>
      <c r="ALO115" s="271"/>
      <c r="ALP115" s="271"/>
      <c r="ALQ115" s="271"/>
      <c r="ALR115" s="271"/>
      <c r="ALS115" s="271"/>
      <c r="ALT115" s="271"/>
      <c r="ALU115" s="271"/>
      <c r="ALV115" s="271"/>
      <c r="ALW115" s="271"/>
      <c r="ALX115" s="271"/>
      <c r="ALY115" s="271"/>
      <c r="ALZ115" s="271"/>
      <c r="AMA115" s="271"/>
      <c r="AMB115" s="271"/>
      <c r="AMC115" s="271"/>
      <c r="AMD115" s="271"/>
      <c r="AME115" s="271"/>
      <c r="AMF115" s="271"/>
      <c r="AMG115" s="271"/>
      <c r="AMH115" s="271"/>
      <c r="AMI115" s="271"/>
      <c r="AMJ115" s="271"/>
    </row>
    <row r="116" spans="1:1024" ht="10.15" customHeight="1"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</row>
    <row r="117" spans="1:1024" ht="19.7" customHeight="1">
      <c r="B117" s="548" t="s">
        <v>308</v>
      </c>
      <c r="C117" s="548"/>
      <c r="D117" s="548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48"/>
      <c r="W117" s="548"/>
    </row>
    <row r="118" spans="1:1024" ht="64.5" customHeight="1">
      <c r="B118" s="549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549"/>
      <c r="N118" s="549"/>
      <c r="O118" s="549"/>
      <c r="P118" s="549"/>
      <c r="Q118" s="549"/>
      <c r="R118" s="549"/>
      <c r="S118" s="549"/>
      <c r="T118" s="549"/>
      <c r="U118" s="549"/>
      <c r="V118" s="549"/>
      <c r="W118" s="549"/>
    </row>
    <row r="119" spans="1:1024" ht="15" customHeight="1"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</row>
    <row r="120" spans="1:1024" ht="19.7" customHeight="1">
      <c r="B120" s="550" t="s">
        <v>309</v>
      </c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</row>
    <row r="121" spans="1:1024" ht="60.75" customHeight="1">
      <c r="B121" s="551" t="s">
        <v>310</v>
      </c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551"/>
      <c r="Z121" s="329"/>
    </row>
    <row r="122" spans="1:1024" ht="20.25" customHeight="1"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</row>
    <row r="123" spans="1:1024" ht="19.7" customHeight="1">
      <c r="B123" s="550" t="s">
        <v>311</v>
      </c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</row>
    <row r="124" spans="1:1024" ht="64.5" customHeight="1"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</row>
    <row r="125" spans="1:1024" ht="15.75"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</row>
    <row r="126" spans="1:1024" ht="19.7" customHeight="1">
      <c r="B126" s="552" t="s">
        <v>244</v>
      </c>
      <c r="C126" s="552" t="s">
        <v>244</v>
      </c>
      <c r="D126" s="552" t="s">
        <v>244</v>
      </c>
      <c r="E126" s="552" t="s">
        <v>244</v>
      </c>
      <c r="F126" s="552" t="s">
        <v>244</v>
      </c>
      <c r="G126" s="552" t="s">
        <v>244</v>
      </c>
      <c r="H126" s="552" t="s">
        <v>244</v>
      </c>
      <c r="I126" s="552" t="s">
        <v>244</v>
      </c>
      <c r="J126" s="552" t="s">
        <v>244</v>
      </c>
      <c r="K126" s="552" t="s">
        <v>244</v>
      </c>
      <c r="L126" s="552" t="s">
        <v>244</v>
      </c>
      <c r="M126" s="552" t="s">
        <v>244</v>
      </c>
      <c r="N126" s="552" t="s">
        <v>244</v>
      </c>
      <c r="O126" s="552" t="s">
        <v>244</v>
      </c>
      <c r="P126" s="552" t="s">
        <v>244</v>
      </c>
      <c r="Q126" s="552" t="s">
        <v>244</v>
      </c>
      <c r="R126" s="552" t="s">
        <v>244</v>
      </c>
      <c r="S126" s="552" t="s">
        <v>244</v>
      </c>
      <c r="T126" s="552" t="s">
        <v>244</v>
      </c>
      <c r="U126" s="552" t="s">
        <v>244</v>
      </c>
      <c r="V126" s="552" t="s">
        <v>244</v>
      </c>
      <c r="W126" s="552" t="s">
        <v>244</v>
      </c>
    </row>
    <row r="127" spans="1:1024" ht="61.7" customHeight="1">
      <c r="B127" s="549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  <c r="W127" s="549"/>
    </row>
    <row r="128" spans="1:1024" ht="17.25" customHeight="1"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</row>
    <row r="129" spans="2:20" ht="27.2" customHeight="1">
      <c r="B129" s="181"/>
      <c r="C129" s="553" t="s">
        <v>312</v>
      </c>
      <c r="D129" s="553"/>
      <c r="E129" s="553"/>
      <c r="F129" s="553"/>
      <c r="G129" s="553"/>
      <c r="H129" s="553"/>
      <c r="I129" s="553"/>
      <c r="J129" s="553"/>
      <c r="K129" s="553"/>
      <c r="L129" s="553"/>
      <c r="M129" s="553"/>
      <c r="N129" s="553"/>
      <c r="O129" s="553"/>
      <c r="P129" s="553"/>
      <c r="Q129" s="553"/>
      <c r="R129" s="553"/>
      <c r="S129" s="553"/>
      <c r="T129" s="553"/>
    </row>
    <row r="130" spans="2:20" ht="4.5" customHeight="1"/>
    <row r="140" spans="2:20" ht="15.75" customHeight="1"/>
  </sheetData>
  <mergeCells count="228">
    <mergeCell ref="B124:W124"/>
    <mergeCell ref="B126:W126"/>
    <mergeCell ref="B127:W127"/>
    <mergeCell ref="C129:T129"/>
    <mergeCell ref="B111:C111"/>
    <mergeCell ref="D111:E111"/>
    <mergeCell ref="B112:D114"/>
    <mergeCell ref="O112:T113"/>
    <mergeCell ref="B117:W117"/>
    <mergeCell ref="B118:W118"/>
    <mergeCell ref="B120:W120"/>
    <mergeCell ref="B121:W121"/>
    <mergeCell ref="B123:W123"/>
    <mergeCell ref="N107:O107"/>
    <mergeCell ref="S107:T107"/>
    <mergeCell ref="U107:V107"/>
    <mergeCell ref="N108:O108"/>
    <mergeCell ref="S108:T108"/>
    <mergeCell ref="U108:V108"/>
    <mergeCell ref="N109:O109"/>
    <mergeCell ref="S109:T109"/>
    <mergeCell ref="U109:V109"/>
    <mergeCell ref="N104:O104"/>
    <mergeCell ref="S104:T104"/>
    <mergeCell ref="U104:V104"/>
    <mergeCell ref="N105:O105"/>
    <mergeCell ref="S105:T105"/>
    <mergeCell ref="U105:V105"/>
    <mergeCell ref="N106:O106"/>
    <mergeCell ref="S106:T106"/>
    <mergeCell ref="U106:V106"/>
    <mergeCell ref="N101:O101"/>
    <mergeCell ref="S101:T101"/>
    <mergeCell ref="U101:V101"/>
    <mergeCell ref="N102:O102"/>
    <mergeCell ref="S102:T102"/>
    <mergeCell ref="U102:V102"/>
    <mergeCell ref="N103:O103"/>
    <mergeCell ref="S103:T103"/>
    <mergeCell ref="U103:V103"/>
    <mergeCell ref="N98:O98"/>
    <mergeCell ref="S98:T98"/>
    <mergeCell ref="U98:V98"/>
    <mergeCell ref="N99:O99"/>
    <mergeCell ref="S99:T99"/>
    <mergeCell ref="U99:V99"/>
    <mergeCell ref="N100:O100"/>
    <mergeCell ref="S100:T100"/>
    <mergeCell ref="U100:V100"/>
    <mergeCell ref="D95:O95"/>
    <mergeCell ref="P95:V95"/>
    <mergeCell ref="B96:B97"/>
    <mergeCell ref="C96:C97"/>
    <mergeCell ref="D96:D97"/>
    <mergeCell ref="E96:E97"/>
    <mergeCell ref="G96:G97"/>
    <mergeCell ref="H96:H97"/>
    <mergeCell ref="I96:I97"/>
    <mergeCell ref="K96:K97"/>
    <mergeCell ref="L96:L97"/>
    <mergeCell ref="M96:M97"/>
    <mergeCell ref="N96:O97"/>
    <mergeCell ref="P96:P97"/>
    <mergeCell ref="Q96:Q97"/>
    <mergeCell ref="R96:R97"/>
    <mergeCell ref="S96:T97"/>
    <mergeCell ref="U96:V97"/>
    <mergeCell ref="B91:C91"/>
    <mergeCell ref="D91:E91"/>
    <mergeCell ref="O91:P91"/>
    <mergeCell ref="Q91:S91"/>
    <mergeCell ref="T91:W91"/>
    <mergeCell ref="T92:W92"/>
    <mergeCell ref="H93:Q93"/>
    <mergeCell ref="T93:W93"/>
    <mergeCell ref="T94:V94"/>
    <mergeCell ref="C83:H83"/>
    <mergeCell ref="C84:H84"/>
    <mergeCell ref="C86:H86"/>
    <mergeCell ref="C87:H87"/>
    <mergeCell ref="L89:O89"/>
    <mergeCell ref="P89:W89"/>
    <mergeCell ref="O90:P90"/>
    <mergeCell ref="Q90:R90"/>
    <mergeCell ref="T90:W90"/>
    <mergeCell ref="C78:H78"/>
    <mergeCell ref="M78:T78"/>
    <mergeCell ref="C79:H79"/>
    <mergeCell ref="M79:T79"/>
    <mergeCell ref="C80:H80"/>
    <mergeCell ref="M80:T80"/>
    <mergeCell ref="C81:H81"/>
    <mergeCell ref="M81:T81"/>
    <mergeCell ref="C82:H82"/>
    <mergeCell ref="M82:T82"/>
    <mergeCell ref="C73:H73"/>
    <mergeCell ref="M73:T73"/>
    <mergeCell ref="C74:H74"/>
    <mergeCell ref="M74:T74"/>
    <mergeCell ref="C75:H75"/>
    <mergeCell ref="M75:T75"/>
    <mergeCell ref="C76:H76"/>
    <mergeCell ref="M76:T76"/>
    <mergeCell ref="C77:H77"/>
    <mergeCell ref="B64:I64"/>
    <mergeCell ref="J64:O64"/>
    <mergeCell ref="P64:W64"/>
    <mergeCell ref="U66:W68"/>
    <mergeCell ref="B69:D69"/>
    <mergeCell ref="Q69:W69"/>
    <mergeCell ref="U70:W70"/>
    <mergeCell ref="C72:H72"/>
    <mergeCell ref="M72:T72"/>
    <mergeCell ref="B57:J60"/>
    <mergeCell ref="L57:W59"/>
    <mergeCell ref="L60:N60"/>
    <mergeCell ref="P60:R60"/>
    <mergeCell ref="T60:V60"/>
    <mergeCell ref="B62:W62"/>
    <mergeCell ref="B63:I63"/>
    <mergeCell ref="J63:O63"/>
    <mergeCell ref="P63:W63"/>
    <mergeCell ref="B53:L53"/>
    <mergeCell ref="O53:W53"/>
    <mergeCell ref="B54:I54"/>
    <mergeCell ref="K54:L54"/>
    <mergeCell ref="O54:S54"/>
    <mergeCell ref="T54:W54"/>
    <mergeCell ref="B56:J56"/>
    <mergeCell ref="L56:Q56"/>
    <mergeCell ref="R56:S56"/>
    <mergeCell ref="T56:W56"/>
    <mergeCell ref="B49:H49"/>
    <mergeCell ref="I49:O49"/>
    <mergeCell ref="Q49:W49"/>
    <mergeCell ref="B50:H50"/>
    <mergeCell ref="I50:O50"/>
    <mergeCell ref="Q50:W50"/>
    <mergeCell ref="B51:H51"/>
    <mergeCell ref="I51:O51"/>
    <mergeCell ref="Q51:W51"/>
    <mergeCell ref="B45:N45"/>
    <mergeCell ref="P45:W45"/>
    <mergeCell ref="B46:C46"/>
    <mergeCell ref="D46:E46"/>
    <mergeCell ref="I46:O46"/>
    <mergeCell ref="B47:H47"/>
    <mergeCell ref="I47:O47"/>
    <mergeCell ref="Q47:W47"/>
    <mergeCell ref="B48:H48"/>
    <mergeCell ref="I48:O48"/>
    <mergeCell ref="Q48:W48"/>
    <mergeCell ref="F39:G39"/>
    <mergeCell ref="H39:I39"/>
    <mergeCell ref="M39:N39"/>
    <mergeCell ref="F40:G40"/>
    <mergeCell ref="H40:I40"/>
    <mergeCell ref="M40:N40"/>
    <mergeCell ref="X40:AB40"/>
    <mergeCell ref="F43:J43"/>
    <mergeCell ref="M43:Q43"/>
    <mergeCell ref="S43:T43"/>
    <mergeCell ref="V43:W43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3" r:id="rId1"/>
    <hyperlink ref="S43" r:id="rId2"/>
    <hyperlink ref="V43" r:id="rId3"/>
  </hyperlinks>
  <pageMargins left="0.327777777777778" right="0.16250000000000001" top="0.188194444444444" bottom="0.15" header="0.511811023622047" footer="0.511811023622047"/>
  <pageSetup paperSize="77" orientation="landscape" horizontalDpi="300" verticalDpi="300" r:id="rId4"/>
  <rowBreaks count="1" manualBreakCount="1">
    <brk id="25" max="16383" man="1"/>
  </rowBreak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4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37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9"/>
  <sheetViews>
    <sheetView topLeftCell="B40" zoomScale="65" zoomScaleNormal="65" workbookViewId="0">
      <selection activeCell="A42" sqref="A42"/>
    </sheetView>
  </sheetViews>
  <sheetFormatPr baseColWidth="10" defaultColWidth="11.5703125" defaultRowHeight="12.75"/>
  <cols>
    <col min="1" max="1" width="5" style="222" hidden="1" customWidth="1"/>
    <col min="2" max="2" width="4.85546875" style="222" customWidth="1"/>
    <col min="3" max="3" width="6" style="222" customWidth="1"/>
    <col min="4" max="4" width="7.42578125" style="222" customWidth="1"/>
    <col min="5" max="5" width="8.85546875" style="222" customWidth="1"/>
    <col min="6" max="8" width="5.7109375" style="222" customWidth="1"/>
    <col min="9" max="9" width="6.85546875" style="222" customWidth="1"/>
    <col min="10" max="10" width="7.7109375" style="222" customWidth="1"/>
    <col min="11" max="11" width="6.42578125" style="222" customWidth="1"/>
    <col min="12" max="12" width="11.42578125" style="222"/>
    <col min="13" max="14" width="4.85546875" style="222" customWidth="1"/>
    <col min="15" max="15" width="7.85546875" style="222" customWidth="1"/>
    <col min="16" max="16" width="9.42578125" style="222" customWidth="1"/>
    <col min="17" max="17" width="8.140625" style="222" customWidth="1"/>
    <col min="18" max="18" width="6.7109375" style="222" customWidth="1"/>
    <col min="19" max="19" width="5.5703125" style="222" customWidth="1"/>
    <col min="20" max="20" width="5.85546875" style="222" customWidth="1"/>
    <col min="21" max="21" width="4.28515625" style="222" customWidth="1"/>
    <col min="22" max="1024" width="5" style="33" customWidth="1"/>
  </cols>
  <sheetData>
    <row r="1" spans="2:23" ht="20.25">
      <c r="B1" s="441" t="s">
        <v>196</v>
      </c>
      <c r="C1" s="441"/>
      <c r="D1" s="442"/>
      <c r="E1" s="442"/>
      <c r="Q1" s="223"/>
      <c r="R1" s="223"/>
      <c r="S1" s="224"/>
      <c r="T1" s="181"/>
    </row>
    <row r="2" spans="2:23" ht="36" customHeight="1">
      <c r="F2"/>
      <c r="L2" s="225" t="s">
        <v>197</v>
      </c>
      <c r="Q2" s="224"/>
      <c r="R2" s="224"/>
      <c r="S2" s="224"/>
      <c r="T2" s="226"/>
    </row>
    <row r="3" spans="2:23" ht="29.1" customHeight="1">
      <c r="B3" s="443" t="s">
        <v>198</v>
      </c>
      <c r="C3" s="443"/>
      <c r="D3" s="443"/>
      <c r="E3" s="181"/>
      <c r="F3"/>
      <c r="J3" s="227"/>
      <c r="K3" s="227"/>
    </row>
    <row r="4" spans="2:23" ht="20.25">
      <c r="B4" s="443"/>
      <c r="C4" s="443"/>
      <c r="D4" s="443"/>
      <c r="F4"/>
      <c r="J4" s="228"/>
      <c r="K4" s="229"/>
      <c r="L4" s="229"/>
      <c r="M4" s="230"/>
      <c r="N4" s="230"/>
    </row>
    <row r="5" spans="2:23">
      <c r="B5" s="443"/>
      <c r="C5" s="443"/>
      <c r="D5" s="443"/>
      <c r="F5"/>
    </row>
    <row r="6" spans="2:23">
      <c r="F6"/>
    </row>
    <row r="7" spans="2:23" ht="45.95" customHeight="1">
      <c r="F7"/>
    </row>
    <row r="8" spans="2:23" ht="21.95" customHeight="1">
      <c r="B8" s="444" t="s">
        <v>199</v>
      </c>
      <c r="C8" s="444"/>
      <c r="D8" s="444"/>
      <c r="E8" s="444"/>
      <c r="F8" s="444"/>
      <c r="G8" s="444"/>
      <c r="H8" s="444"/>
      <c r="I8" s="445" t="s">
        <v>69</v>
      </c>
      <c r="J8" s="445"/>
      <c r="K8" s="445"/>
      <c r="L8" s="445"/>
      <c r="M8" s="445"/>
      <c r="N8" s="445"/>
      <c r="O8" s="445"/>
      <c r="P8" s="446" t="s">
        <v>200</v>
      </c>
      <c r="Q8" s="446"/>
      <c r="R8" s="446"/>
      <c r="S8" s="447"/>
      <c r="T8" s="447"/>
      <c r="U8" s="447"/>
    </row>
    <row r="9" spans="2:23" ht="21.95" customHeight="1"/>
    <row r="10" spans="2:23" ht="21.95" customHeight="1">
      <c r="B10" s="448" t="s">
        <v>201</v>
      </c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</row>
    <row r="11" spans="2:23" ht="71.25" customHeigh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</row>
    <row r="12" spans="2:23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</row>
    <row r="13" spans="2:23" ht="21.95" customHeight="1">
      <c r="B13" s="450" t="s">
        <v>202</v>
      </c>
      <c r="C13" s="450"/>
      <c r="D13" s="450"/>
      <c r="E13" s="450"/>
      <c r="F13" s="450"/>
      <c r="G13" s="450"/>
      <c r="H13" s="450"/>
      <c r="I13" s="450"/>
      <c r="J13" s="450"/>
      <c r="K13" s="232"/>
      <c r="L13" s="451" t="s">
        <v>203</v>
      </c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</row>
    <row r="14" spans="2:23" ht="54.95" customHeight="1">
      <c r="B14" s="452"/>
      <c r="C14" s="452"/>
      <c r="D14" s="452"/>
      <c r="E14" s="452"/>
      <c r="F14" s="452"/>
      <c r="G14" s="452"/>
      <c r="H14" s="452"/>
      <c r="I14" s="452"/>
      <c r="J14" s="452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</row>
    <row r="15" spans="2:23"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</row>
    <row r="16" spans="2:23" ht="21.95" customHeight="1">
      <c r="B16" s="454" t="s">
        <v>204</v>
      </c>
      <c r="C16" s="454"/>
      <c r="D16" s="454"/>
      <c r="E16" s="454"/>
      <c r="F16" s="454"/>
      <c r="G16" s="454"/>
      <c r="H16" s="454"/>
      <c r="I16" s="454"/>
      <c r="J16" s="454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</row>
    <row r="17" spans="2:31" ht="15.6" customHeight="1">
      <c r="B17" s="455" t="s">
        <v>205</v>
      </c>
      <c r="C17" s="455"/>
      <c r="D17" s="455"/>
      <c r="E17" s="233"/>
      <c r="F17" s="455" t="s">
        <v>206</v>
      </c>
      <c r="G17" s="455"/>
      <c r="H17" s="455"/>
      <c r="I17" s="455"/>
      <c r="J17" s="233"/>
      <c r="L17" s="230"/>
      <c r="N17" s="230"/>
      <c r="P17" s="230"/>
      <c r="R17" s="230"/>
      <c r="T17" s="230"/>
    </row>
    <row r="18" spans="2:31" ht="15.6" customHeight="1">
      <c r="B18" s="456" t="s">
        <v>207</v>
      </c>
      <c r="C18" s="456"/>
      <c r="D18" s="456"/>
      <c r="E18" s="234"/>
      <c r="F18" s="457" t="s">
        <v>208</v>
      </c>
      <c r="G18" s="457"/>
      <c r="H18" s="457"/>
      <c r="I18" s="457"/>
      <c r="J18" s="234"/>
      <c r="L18" s="458" t="s">
        <v>209</v>
      </c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</row>
    <row r="19" spans="2:31" ht="15.6" customHeight="1">
      <c r="B19" s="455" t="s">
        <v>210</v>
      </c>
      <c r="C19" s="455"/>
      <c r="D19" s="455"/>
      <c r="E19" s="233"/>
      <c r="F19" s="455" t="s">
        <v>211</v>
      </c>
      <c r="G19" s="455"/>
      <c r="H19" s="455"/>
      <c r="I19" s="455"/>
      <c r="J19" s="233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/>
      <c r="Y19"/>
      <c r="Z19"/>
      <c r="AA19"/>
      <c r="AB19"/>
      <c r="AC19"/>
      <c r="AD19"/>
      <c r="AE19"/>
    </row>
    <row r="20" spans="2:31" ht="15.6" customHeight="1">
      <c r="B20" s="460" t="s">
        <v>212</v>
      </c>
      <c r="C20" s="460"/>
      <c r="D20" s="460"/>
      <c r="E20" s="234"/>
      <c r="F20" s="456" t="s">
        <v>213</v>
      </c>
      <c r="G20" s="456"/>
      <c r="H20" s="456"/>
      <c r="I20" s="456"/>
      <c r="J20" s="234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/>
      <c r="Y20"/>
      <c r="Z20"/>
      <c r="AA20"/>
      <c r="AB20"/>
      <c r="AC20"/>
      <c r="AD20"/>
      <c r="AE20"/>
    </row>
    <row r="21" spans="2:31" ht="15.6" customHeight="1">
      <c r="B21" s="455" t="s">
        <v>214</v>
      </c>
      <c r="C21" s="455"/>
      <c r="D21" s="455"/>
      <c r="E21" s="233"/>
      <c r="F21" s="455" t="s">
        <v>215</v>
      </c>
      <c r="G21" s="455"/>
      <c r="H21" s="455"/>
      <c r="I21" s="455"/>
      <c r="J21" s="233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/>
      <c r="Y21"/>
      <c r="Z21"/>
      <c r="AA21"/>
      <c r="AB21"/>
      <c r="AC21"/>
      <c r="AD21"/>
      <c r="AE21"/>
    </row>
    <row r="22" spans="2:31" ht="15.6" customHeight="1">
      <c r="B22" s="456" t="s">
        <v>216</v>
      </c>
      <c r="C22" s="456"/>
      <c r="D22" s="456"/>
      <c r="E22" s="234"/>
      <c r="F22" s="456" t="s">
        <v>217</v>
      </c>
      <c r="G22" s="456"/>
      <c r="H22" s="456"/>
      <c r="I22" s="456"/>
      <c r="J22" s="234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/>
      <c r="Y22"/>
      <c r="Z22"/>
      <c r="AA22"/>
      <c r="AB22"/>
      <c r="AC22"/>
      <c r="AD22"/>
      <c r="AE22"/>
    </row>
    <row r="23" spans="2:31" ht="15.6" customHeight="1">
      <c r="B23" s="455" t="s">
        <v>218</v>
      </c>
      <c r="C23" s="455"/>
      <c r="D23" s="455"/>
      <c r="E23" s="461"/>
      <c r="F23" s="461"/>
      <c r="G23" s="461"/>
      <c r="H23" s="461"/>
      <c r="I23" s="461"/>
      <c r="J23" s="461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/>
      <c r="Y23"/>
      <c r="Z23"/>
      <c r="AA23"/>
      <c r="AB23"/>
      <c r="AC23"/>
      <c r="AD23"/>
      <c r="AE23"/>
    </row>
    <row r="24" spans="2:31" ht="19.7" customHeight="1">
      <c r="L24"/>
      <c r="M24"/>
      <c r="N24"/>
      <c r="O24"/>
      <c r="P24"/>
      <c r="Q24"/>
      <c r="R24"/>
      <c r="S24"/>
      <c r="T24"/>
      <c r="U24"/>
      <c r="V24"/>
      <c r="W24"/>
    </row>
    <row r="25" spans="2:31" ht="19.899999999999999" customHeight="1"/>
    <row r="26" spans="2:31" ht="20.100000000000001" customHeight="1">
      <c r="B26" s="441" t="s">
        <v>196</v>
      </c>
      <c r="C26" s="441"/>
      <c r="D26" s="462">
        <f>D1</f>
        <v>0</v>
      </c>
      <c r="E26" s="462"/>
      <c r="J26" s="223"/>
      <c r="K26" s="223"/>
      <c r="L26" s="224"/>
      <c r="M26" s="224"/>
      <c r="N26" s="181"/>
      <c r="P26" s="181"/>
      <c r="S26" s="463"/>
      <c r="T26" s="463"/>
      <c r="U26" s="463"/>
    </row>
    <row r="27" spans="2:31" ht="6.75" customHeight="1">
      <c r="J27" s="235"/>
      <c r="K27" s="224"/>
      <c r="L27" s="224"/>
      <c r="M27" s="224"/>
      <c r="N27" s="226"/>
      <c r="P27" s="226"/>
      <c r="S27" s="463"/>
      <c r="T27" s="463"/>
      <c r="U27" s="463"/>
    </row>
    <row r="28" spans="2:31" ht="36" customHeight="1">
      <c r="B28" s="464" t="str">
        <f>I8</f>
        <v>Elève-1</v>
      </c>
      <c r="C28" s="464"/>
      <c r="D28" s="464"/>
      <c r="E28" s="464"/>
      <c r="F28" s="464"/>
      <c r="G28" s="464"/>
      <c r="H28" s="464"/>
      <c r="I28" s="464"/>
      <c r="J28" s="236" t="s">
        <v>219</v>
      </c>
      <c r="S28" s="237" t="s">
        <v>220</v>
      </c>
    </row>
    <row r="29" spans="2:31" ht="14.25">
      <c r="S29" s="238" t="s">
        <v>221</v>
      </c>
    </row>
    <row r="30" spans="2:31" ht="36.950000000000003" customHeight="1">
      <c r="B30" s="465" t="s">
        <v>222</v>
      </c>
      <c r="C30" s="465"/>
      <c r="D30" s="465"/>
      <c r="E30" s="465"/>
      <c r="F30" s="465"/>
      <c r="G30" s="465"/>
      <c r="H30" s="465"/>
      <c r="I30" s="466" t="s">
        <v>223</v>
      </c>
      <c r="J30" s="466"/>
      <c r="K30" s="466"/>
      <c r="L30" s="466"/>
      <c r="M30" s="466"/>
      <c r="N30" s="466"/>
      <c r="O30" s="466"/>
      <c r="P30" s="466"/>
      <c r="Q30" s="466"/>
      <c r="R30" s="466"/>
      <c r="S30" s="239" t="e">
        <f>IF(VLOOKUP($B$28,Récapitulatif_classe!$A$5:$H$49,8,FALSE())="","",VLOOKUP($B$28,Récapitulatif_classe!$A$5:$H$49,8,FALSE()))</f>
        <v>#N/A</v>
      </c>
      <c r="T30" s="467"/>
      <c r="U30" s="467"/>
      <c r="V30" s="467"/>
    </row>
    <row r="31" spans="2:31" ht="75.95" customHeight="1">
      <c r="B31" s="468" t="s">
        <v>41</v>
      </c>
      <c r="C31" s="468"/>
      <c r="D31" s="468"/>
      <c r="E31" s="468"/>
      <c r="F31" s="468"/>
      <c r="G31" s="468"/>
      <c r="H31" s="468"/>
      <c r="I31" s="469" t="s">
        <v>224</v>
      </c>
      <c r="J31" s="469"/>
      <c r="K31" s="469"/>
      <c r="L31" s="469"/>
      <c r="M31" s="469"/>
      <c r="N31" s="469"/>
      <c r="O31" s="469"/>
      <c r="P31" s="469"/>
      <c r="Q31" s="469"/>
      <c r="R31" s="469"/>
      <c r="S31" s="239" t="e">
        <f>IF(VLOOKUP($B$28,Récapitulatif_classe!$A$5:$H$49,4,FALSE())="","",VLOOKUP($B$28,Récapitulatif_classe!$A$5:$H$49,4,FALSE()))</f>
        <v>#N/A</v>
      </c>
      <c r="T31" s="467"/>
      <c r="U31" s="467"/>
      <c r="V31" s="467"/>
    </row>
    <row r="32" spans="2:31" ht="66.400000000000006" customHeight="1">
      <c r="B32" s="468" t="s">
        <v>42</v>
      </c>
      <c r="C32" s="468"/>
      <c r="D32" s="468"/>
      <c r="E32" s="468"/>
      <c r="F32" s="468"/>
      <c r="G32" s="468"/>
      <c r="H32" s="468"/>
      <c r="I32" s="469" t="s">
        <v>225</v>
      </c>
      <c r="J32" s="469"/>
      <c r="K32" s="469"/>
      <c r="L32" s="469"/>
      <c r="M32" s="469"/>
      <c r="N32" s="469"/>
      <c r="O32" s="469"/>
      <c r="P32" s="469"/>
      <c r="Q32" s="469"/>
      <c r="R32" s="469"/>
      <c r="S32" s="239" t="e">
        <f>IF(VLOOKUP($B$28,Récapitulatif_classe!$A$5:$H$49,5,FALSE())="","",VLOOKUP($B$28,Récapitulatif_classe!$A$5:$H$49,5,FALSE()))</f>
        <v>#N/A</v>
      </c>
      <c r="T32" s="467"/>
      <c r="U32" s="467"/>
      <c r="V32" s="467"/>
    </row>
    <row r="33" spans="1:28" ht="46.9" customHeight="1">
      <c r="B33" s="468" t="s">
        <v>43</v>
      </c>
      <c r="C33" s="468"/>
      <c r="D33" s="468"/>
      <c r="E33" s="468"/>
      <c r="F33" s="468"/>
      <c r="G33" s="468"/>
      <c r="H33" s="468"/>
      <c r="I33" s="470" t="s">
        <v>226</v>
      </c>
      <c r="J33" s="470"/>
      <c r="K33" s="470"/>
      <c r="L33" s="470"/>
      <c r="M33" s="470"/>
      <c r="N33" s="470"/>
      <c r="O33" s="470"/>
      <c r="P33" s="470"/>
      <c r="Q33" s="470"/>
      <c r="R33" s="470"/>
      <c r="S33" s="239" t="e">
        <f>IF(VLOOKUP($B$28,Récapitulatif_classe!$A$5:$H$49,6,FALSE())="","",VLOOKUP($B$28,Récapitulatif_classe!$A$5:$H$49,6,FALSE()))</f>
        <v>#N/A</v>
      </c>
      <c r="T33" s="467"/>
      <c r="U33" s="467"/>
      <c r="V33" s="467"/>
    </row>
    <row r="34" spans="1:28" ht="42" customHeight="1">
      <c r="B34" s="468" t="s">
        <v>44</v>
      </c>
      <c r="C34" s="468"/>
      <c r="D34" s="468"/>
      <c r="E34" s="468"/>
      <c r="F34" s="468"/>
      <c r="G34" s="468"/>
      <c r="H34" s="468"/>
      <c r="I34" s="471" t="s">
        <v>22</v>
      </c>
      <c r="J34" s="471"/>
      <c r="K34" s="471"/>
      <c r="L34" s="471"/>
      <c r="M34" s="471"/>
      <c r="N34" s="471"/>
      <c r="O34" s="471"/>
      <c r="P34" s="471"/>
      <c r="Q34" s="471"/>
      <c r="R34" s="471"/>
      <c r="S34" s="239" t="e">
        <f>IF(VLOOKUP($B$28,Récapitulatif_classe!$A$5:$H$49,7,FALSE())="","",VLOOKUP($B$28,Récapitulatif_classe!$A$5:$H$49,7,FALSE()))</f>
        <v>#N/A</v>
      </c>
      <c r="T34" s="467"/>
      <c r="U34" s="467"/>
      <c r="V34" s="467"/>
    </row>
    <row r="35" spans="1:28" ht="35.25" customHeight="1">
      <c r="B35" s="472" t="s">
        <v>227</v>
      </c>
      <c r="C35" s="472"/>
      <c r="D35" s="472"/>
      <c r="E35" s="472"/>
      <c r="F35" s="472"/>
      <c r="G35" s="472"/>
      <c r="H35" s="472"/>
      <c r="I35" s="473" t="s">
        <v>228</v>
      </c>
      <c r="J35" s="473"/>
      <c r="K35" s="473"/>
      <c r="L35" s="473"/>
      <c r="M35" s="473"/>
      <c r="N35" s="473"/>
      <c r="O35" s="473"/>
      <c r="P35" s="473"/>
      <c r="Q35" s="473"/>
      <c r="R35" s="473"/>
      <c r="S35" s="239" t="e">
        <f>IF(VLOOKUP($B$28,Récapitulatif_classe!$A$5:$H$49,2,FALSE())="","",VLOOKUP($B$28,Récapitulatif_classe!$A$5:$H$49,2,FALSE()))</f>
        <v>#N/A</v>
      </c>
      <c r="T35" s="467"/>
      <c r="U35" s="467"/>
      <c r="V35" s="467"/>
    </row>
    <row r="36" spans="1:28" ht="36.950000000000003" customHeight="1">
      <c r="B36" s="474" t="s">
        <v>229</v>
      </c>
      <c r="C36" s="474"/>
      <c r="D36" s="474"/>
      <c r="E36" s="474"/>
      <c r="F36" s="474"/>
      <c r="G36" s="474"/>
      <c r="H36" s="474"/>
      <c r="I36" s="475" t="s">
        <v>230</v>
      </c>
      <c r="J36" s="475"/>
      <c r="K36" s="475"/>
      <c r="L36" s="475"/>
      <c r="M36" s="475"/>
      <c r="N36" s="475"/>
      <c r="O36" s="475"/>
      <c r="P36" s="475"/>
      <c r="Q36" s="475"/>
      <c r="R36" s="475"/>
      <c r="S36" s="239" t="e">
        <f>IF(VLOOKUP($B$28,Récapitulatif_classe!$A$5:$H$49,3,FALSE())="","",VLOOKUP($B$28,Récapitulatif_classe!$A$5:$H$49,3,FALSE()))</f>
        <v>#N/A</v>
      </c>
      <c r="T36" s="467"/>
      <c r="U36" s="467"/>
      <c r="V36" s="467"/>
    </row>
    <row r="37" spans="1:28" ht="18.95" customHeight="1">
      <c r="B37" s="476"/>
      <c r="C37" s="476"/>
      <c r="D37" s="476"/>
      <c r="E37" s="476"/>
      <c r="F37" s="476"/>
      <c r="G37" s="476"/>
      <c r="H37" s="476"/>
      <c r="I37" s="477" t="s">
        <v>231</v>
      </c>
      <c r="J37" s="477"/>
      <c r="K37" s="477"/>
      <c r="L37" s="477"/>
      <c r="M37" s="477"/>
      <c r="N37" s="477"/>
      <c r="O37" s="477"/>
      <c r="P37" s="477"/>
      <c r="Q37" s="477"/>
      <c r="R37" s="477"/>
      <c r="S37" s="240"/>
    </row>
    <row r="38" spans="1:28" ht="44.1" customHeight="1">
      <c r="B38" s="478" t="s">
        <v>182</v>
      </c>
      <c r="C38" s="478"/>
      <c r="D38" s="479" t="s">
        <v>232</v>
      </c>
      <c r="E38" s="479"/>
      <c r="F38" s="479" t="s">
        <v>35</v>
      </c>
      <c r="G38" s="479"/>
      <c r="H38" s="479"/>
      <c r="I38" s="479"/>
      <c r="J38" s="480" t="s">
        <v>34</v>
      </c>
      <c r="K38" s="480"/>
      <c r="L38" s="480" t="s">
        <v>36</v>
      </c>
      <c r="M38" s="480"/>
      <c r="N38" s="480"/>
      <c r="O38" s="479" t="s">
        <v>233</v>
      </c>
      <c r="P38" s="479"/>
      <c r="Q38" s="479" t="s">
        <v>185</v>
      </c>
      <c r="R38" s="479"/>
      <c r="S38" s="482" t="s">
        <v>234</v>
      </c>
      <c r="T38" s="482"/>
      <c r="U38" s="482"/>
      <c r="V38" s="482"/>
      <c r="W38" s="482"/>
    </row>
    <row r="39" spans="1:28" ht="15.95" customHeight="1">
      <c r="B39" s="241" t="s">
        <v>193</v>
      </c>
      <c r="C39" s="243" t="s">
        <v>194</v>
      </c>
      <c r="D39" s="243" t="s">
        <v>193</v>
      </c>
      <c r="E39" s="243" t="s">
        <v>194</v>
      </c>
      <c r="F39" s="483" t="s">
        <v>193</v>
      </c>
      <c r="G39" s="483"/>
      <c r="H39" s="483" t="s">
        <v>194</v>
      </c>
      <c r="I39" s="483"/>
      <c r="J39" s="243" t="s">
        <v>193</v>
      </c>
      <c r="K39" s="243" t="s">
        <v>194</v>
      </c>
      <c r="L39" s="243" t="s">
        <v>193</v>
      </c>
      <c r="M39" s="483" t="s">
        <v>194</v>
      </c>
      <c r="N39" s="483"/>
      <c r="O39" s="243" t="s">
        <v>193</v>
      </c>
      <c r="P39" s="242" t="s">
        <v>194</v>
      </c>
      <c r="Q39" s="243" t="s">
        <v>193</v>
      </c>
      <c r="R39" s="242" t="s">
        <v>194</v>
      </c>
      <c r="S39" s="240"/>
    </row>
    <row r="40" spans="1:28" ht="18.399999999999999" customHeight="1">
      <c r="B40" s="244" t="str">
        <f>IF(C40="x","","x")</f>
        <v>x</v>
      </c>
      <c r="C40" s="245" t="str">
        <f>VLOOKUP($B$28,bilan_socle!$R$5:$Y$49,2,FALSE())</f>
        <v/>
      </c>
      <c r="D40" s="246" t="str">
        <f>IF(E40="x","","x")</f>
        <v>x</v>
      </c>
      <c r="E40" s="246" t="str">
        <f>VLOOKUP($B$28,bilan_socle!$R$5:$Y$49,5,FALSE())</f>
        <v/>
      </c>
      <c r="F40" s="484" t="str">
        <f>IF(H40="x","","x")</f>
        <v>x</v>
      </c>
      <c r="G40" s="484"/>
      <c r="H40" s="484" t="str">
        <f>VLOOKUP($B$28,bilan_socle!$R$5:$Y$49,7,FALSE())</f>
        <v/>
      </c>
      <c r="I40" s="484"/>
      <c r="J40" s="246" t="str">
        <f>IF(K40="x","","x")</f>
        <v>x</v>
      </c>
      <c r="K40" s="246" t="str">
        <f>VLOOKUP($B$28,bilan_socle!$R$5:$Y$49,6,FALSE())</f>
        <v/>
      </c>
      <c r="L40" s="246" t="str">
        <f>IF(N40="x","","x")</f>
        <v>x</v>
      </c>
      <c r="M40" s="484"/>
      <c r="N40" s="484"/>
      <c r="O40" s="246" t="str">
        <f>IF(P40="x","","x")</f>
        <v>x</v>
      </c>
      <c r="P40" s="246" t="str">
        <f>VLOOKUP($B$28,bilan_socle!$R$5:$Y$49,4,FALSE())</f>
        <v/>
      </c>
      <c r="Q40" s="246" t="str">
        <f>IF(R40="x","","x")</f>
        <v>x</v>
      </c>
      <c r="R40" s="246" t="str">
        <f>VLOOKUP($B$28,bilan_socle!$R$5:$AA$49,9,FALSE())</f>
        <v/>
      </c>
      <c r="S40" s="240"/>
    </row>
    <row r="41" spans="1:28" ht="36" customHeight="1">
      <c r="B41" s="247" t="s">
        <v>235</v>
      </c>
      <c r="C41" s="248">
        <f>VLOOKUP($B$28,bilan_socle!$R$5:$AA$49,10,FALSE())</f>
        <v>0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251"/>
      <c r="Q41" s="251"/>
      <c r="R41" s="251"/>
      <c r="S41" s="240"/>
    </row>
    <row r="42" spans="1:28" s="33" customFormat="1" ht="23.65" customHeight="1">
      <c r="A42" s="222"/>
      <c r="B42" s="252"/>
      <c r="C42" s="222"/>
      <c r="D42" s="222"/>
      <c r="E42" s="253" t="s">
        <v>236</v>
      </c>
      <c r="F42" s="486" t="s">
        <v>237</v>
      </c>
      <c r="G42" s="486"/>
      <c r="H42" s="486"/>
      <c r="I42" s="486"/>
      <c r="J42" s="486"/>
      <c r="K42" s="254" t="s">
        <v>238</v>
      </c>
      <c r="L42" s="255" t="s">
        <v>236</v>
      </c>
      <c r="M42" s="487" t="s">
        <v>239</v>
      </c>
      <c r="N42" s="487"/>
      <c r="O42" s="487"/>
      <c r="P42" s="487"/>
      <c r="Q42" s="487"/>
      <c r="R42"/>
      <c r="S42" s="488" t="s">
        <v>240</v>
      </c>
      <c r="T42" s="488"/>
      <c r="U42"/>
      <c r="V42" s="489" t="s">
        <v>241</v>
      </c>
      <c r="W42" s="489"/>
      <c r="X42"/>
      <c r="Y42"/>
      <c r="Z42"/>
      <c r="AA42"/>
      <c r="AB42"/>
    </row>
    <row r="43" spans="1:28" ht="10.9" customHeight="1">
      <c r="B43" s="252"/>
      <c r="J43" s="256"/>
      <c r="K43" s="257"/>
      <c r="L43" s="258"/>
      <c r="M43" s="258"/>
      <c r="P43" s="254"/>
      <c r="Q43" s="254"/>
      <c r="R43" s="259"/>
      <c r="S43" s="260"/>
      <c r="T43" s="260"/>
      <c r="U43" s="261"/>
    </row>
    <row r="44" spans="1:28" ht="25.5">
      <c r="B44" s="490" t="s">
        <v>242</v>
      </c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P44" s="491" t="str">
        <f>I8</f>
        <v>Elève-1</v>
      </c>
      <c r="Q44" s="491"/>
      <c r="R44" s="491"/>
      <c r="S44" s="491"/>
      <c r="T44" s="491"/>
      <c r="U44" s="491"/>
      <c r="V44" s="491"/>
      <c r="W44" s="491"/>
    </row>
    <row r="45" spans="1:28" ht="20.100000000000001" customHeight="1">
      <c r="B45" s="441" t="s">
        <v>196</v>
      </c>
      <c r="C45" s="441" t="s">
        <v>160</v>
      </c>
      <c r="D45" s="462">
        <f>D1</f>
        <v>0</v>
      </c>
      <c r="E45" s="462"/>
      <c r="I45" s="492" t="s">
        <v>243</v>
      </c>
      <c r="J45" s="492"/>
      <c r="K45" s="492"/>
      <c r="L45" s="492"/>
      <c r="M45" s="492"/>
      <c r="N45" s="492"/>
      <c r="O45" s="492"/>
    </row>
    <row r="46" spans="1:28" ht="38.65" customHeight="1">
      <c r="B46" s="493" t="s">
        <v>244</v>
      </c>
      <c r="C46" s="493"/>
      <c r="D46" s="493"/>
      <c r="E46" s="493"/>
      <c r="F46" s="493"/>
      <c r="G46" s="493"/>
      <c r="H46" s="493"/>
      <c r="I46" s="494" t="s">
        <v>245</v>
      </c>
      <c r="J46" s="494"/>
      <c r="K46" s="494"/>
      <c r="L46" s="494"/>
      <c r="M46" s="494"/>
      <c r="N46" s="494"/>
      <c r="O46" s="494"/>
      <c r="P46" s="262" t="s">
        <v>246</v>
      </c>
      <c r="Q46" s="495" t="s">
        <v>247</v>
      </c>
      <c r="R46" s="495"/>
      <c r="S46" s="495"/>
      <c r="T46" s="495"/>
      <c r="U46" s="495"/>
      <c r="V46" s="495"/>
      <c r="W46" s="495"/>
    </row>
    <row r="47" spans="1:28" ht="28.5" customHeight="1">
      <c r="B47" s="496" t="s">
        <v>248</v>
      </c>
      <c r="C47" s="496"/>
      <c r="D47" s="496"/>
      <c r="E47" s="496"/>
      <c r="F47" s="496"/>
      <c r="G47" s="496"/>
      <c r="H47" s="496"/>
      <c r="I47" s="497" t="s">
        <v>249</v>
      </c>
      <c r="J47" s="497"/>
      <c r="K47" s="497"/>
      <c r="L47" s="497"/>
      <c r="M47" s="497"/>
      <c r="N47" s="497"/>
      <c r="O47" s="497"/>
      <c r="P47" s="263" t="s">
        <v>250</v>
      </c>
      <c r="Q47" s="498" t="s">
        <v>251</v>
      </c>
      <c r="R47" s="498"/>
      <c r="S47" s="498"/>
      <c r="T47" s="498"/>
      <c r="U47" s="498"/>
      <c r="V47" s="498"/>
      <c r="W47" s="498"/>
    </row>
    <row r="48" spans="1:28" ht="42" customHeight="1">
      <c r="B48" s="499"/>
      <c r="C48" s="499"/>
      <c r="D48" s="499"/>
      <c r="E48" s="499"/>
      <c r="F48" s="499"/>
      <c r="G48" s="499"/>
      <c r="H48" s="499"/>
      <c r="I48" s="500"/>
      <c r="J48" s="500"/>
      <c r="K48" s="500"/>
      <c r="L48" s="500"/>
      <c r="M48" s="500"/>
      <c r="N48" s="500"/>
      <c r="O48" s="500"/>
      <c r="P48" s="264"/>
      <c r="Q48" s="501"/>
      <c r="R48" s="501"/>
      <c r="S48" s="501"/>
      <c r="T48" s="501"/>
      <c r="U48" s="501"/>
      <c r="V48" s="501"/>
      <c r="W48" s="501"/>
    </row>
    <row r="49" spans="1:1024" ht="42.75" customHeight="1">
      <c r="B49" s="499"/>
      <c r="C49" s="499"/>
      <c r="D49" s="499"/>
      <c r="E49" s="499"/>
      <c r="F49" s="499"/>
      <c r="G49" s="499"/>
      <c r="H49" s="499"/>
      <c r="I49" s="500"/>
      <c r="J49" s="500"/>
      <c r="K49" s="500"/>
      <c r="L49" s="500"/>
      <c r="M49" s="500"/>
      <c r="N49" s="500"/>
      <c r="O49" s="500"/>
      <c r="P49" s="264"/>
      <c r="Q49" s="501"/>
      <c r="R49" s="501"/>
      <c r="S49" s="501"/>
      <c r="T49" s="501"/>
      <c r="U49" s="501"/>
      <c r="V49" s="501"/>
      <c r="W49" s="501"/>
    </row>
    <row r="50" spans="1:1024" ht="45.75" customHeight="1">
      <c r="B50" s="499"/>
      <c r="C50" s="499"/>
      <c r="D50" s="499"/>
      <c r="E50" s="499"/>
      <c r="F50" s="499"/>
      <c r="G50" s="499"/>
      <c r="H50" s="499"/>
      <c r="I50" s="500"/>
      <c r="J50" s="500"/>
      <c r="K50" s="500"/>
      <c r="L50" s="500"/>
      <c r="M50" s="500"/>
      <c r="N50" s="500"/>
      <c r="O50" s="500"/>
      <c r="P50" s="264"/>
      <c r="Q50" s="501"/>
      <c r="R50" s="501"/>
      <c r="S50" s="501"/>
      <c r="T50" s="501"/>
      <c r="U50" s="501"/>
      <c r="V50" s="501"/>
      <c r="W50" s="501"/>
    </row>
    <row r="51" spans="1:1024">
      <c r="B51" s="265"/>
      <c r="C51" s="265"/>
      <c r="D51" s="265"/>
      <c r="E51" s="265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1024" ht="23.1" customHeight="1">
      <c r="B52" s="502" t="s">
        <v>252</v>
      </c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N52" s="267"/>
      <c r="O52" s="503" t="s">
        <v>253</v>
      </c>
      <c r="P52" s="503"/>
      <c r="Q52" s="503"/>
      <c r="R52" s="503"/>
      <c r="S52" s="503"/>
      <c r="T52" s="503"/>
      <c r="U52" s="503"/>
      <c r="V52" s="503"/>
      <c r="W52" s="503"/>
    </row>
    <row r="53" spans="1:1024" ht="23.85" customHeight="1">
      <c r="A53" s="268"/>
      <c r="B53" s="504" t="s">
        <v>254</v>
      </c>
      <c r="C53" s="504"/>
      <c r="D53" s="504"/>
      <c r="E53" s="504"/>
      <c r="F53" s="504"/>
      <c r="G53" s="504"/>
      <c r="H53" s="504"/>
      <c r="I53" s="504"/>
      <c r="J53" s="269" t="s">
        <v>255</v>
      </c>
      <c r="K53" s="505" t="s">
        <v>160</v>
      </c>
      <c r="L53" s="505"/>
      <c r="M53" s="268"/>
      <c r="N53" s="270"/>
      <c r="O53" s="506" t="s">
        <v>256</v>
      </c>
      <c r="P53" s="506"/>
      <c r="Q53" s="506"/>
      <c r="R53" s="506"/>
      <c r="S53" s="506"/>
      <c r="T53" s="507" t="s">
        <v>160</v>
      </c>
      <c r="U53" s="507"/>
      <c r="V53" s="507"/>
      <c r="W53" s="507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</row>
    <row r="54" spans="1:1024"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1024" ht="17.45" customHeight="1">
      <c r="B55" s="508" t="s">
        <v>257</v>
      </c>
      <c r="C55" s="508"/>
      <c r="D55" s="508"/>
      <c r="E55" s="508"/>
      <c r="F55" s="508"/>
      <c r="G55" s="508"/>
      <c r="H55" s="508"/>
      <c r="I55" s="508"/>
      <c r="J55" s="508"/>
      <c r="K55" s="272"/>
      <c r="L55" s="509" t="s">
        <v>258</v>
      </c>
      <c r="M55" s="509"/>
      <c r="N55" s="509"/>
      <c r="O55" s="509"/>
      <c r="P55" s="509"/>
      <c r="Q55" s="509"/>
      <c r="R55" s="510" t="s">
        <v>259</v>
      </c>
      <c r="S55" s="510"/>
      <c r="T55" s="509" t="s">
        <v>160</v>
      </c>
      <c r="U55" s="509"/>
      <c r="V55" s="509"/>
      <c r="W55" s="509"/>
    </row>
    <row r="56" spans="1:1024">
      <c r="B56" s="511"/>
      <c r="C56" s="511"/>
      <c r="D56" s="511"/>
      <c r="E56" s="511"/>
      <c r="F56" s="511"/>
      <c r="G56" s="511"/>
      <c r="H56" s="511"/>
      <c r="I56" s="511"/>
      <c r="J56" s="511"/>
      <c r="K56" s="27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12"/>
      <c r="W56" s="512"/>
    </row>
    <row r="57" spans="1:1024" ht="15" customHeight="1">
      <c r="B57" s="511"/>
      <c r="C57" s="511"/>
      <c r="D57" s="511"/>
      <c r="E57" s="511"/>
      <c r="F57" s="511"/>
      <c r="G57" s="511"/>
      <c r="H57" s="511"/>
      <c r="I57" s="511"/>
      <c r="J57" s="511"/>
      <c r="K57" s="27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</row>
    <row r="58" spans="1:1024">
      <c r="B58" s="511"/>
      <c r="C58" s="511"/>
      <c r="D58" s="511"/>
      <c r="E58" s="511"/>
      <c r="F58" s="511"/>
      <c r="G58" s="511"/>
      <c r="H58" s="511"/>
      <c r="I58" s="511"/>
      <c r="J58" s="511"/>
      <c r="K58" s="272"/>
      <c r="L58" s="512"/>
      <c r="M58" s="512"/>
      <c r="N58" s="512"/>
      <c r="O58" s="512"/>
      <c r="P58" s="512"/>
      <c r="Q58" s="512"/>
      <c r="R58" s="512"/>
      <c r="S58" s="512"/>
      <c r="T58" s="512"/>
      <c r="U58" s="512"/>
      <c r="V58" s="512"/>
      <c r="W58" s="512"/>
    </row>
    <row r="59" spans="1:1024" ht="32.65" customHeight="1">
      <c r="B59" s="511"/>
      <c r="C59" s="511"/>
      <c r="D59" s="511"/>
      <c r="E59" s="511"/>
      <c r="F59" s="511"/>
      <c r="G59" s="511"/>
      <c r="H59" s="511"/>
      <c r="I59" s="511"/>
      <c r="J59" s="511"/>
      <c r="K59" s="272"/>
      <c r="L59" s="513" t="s">
        <v>260</v>
      </c>
      <c r="M59" s="513"/>
      <c r="N59" s="513"/>
      <c r="O59" s="273"/>
      <c r="P59" s="513" t="s">
        <v>261</v>
      </c>
      <c r="Q59" s="513"/>
      <c r="R59" s="513"/>
      <c r="S59" s="274"/>
      <c r="T59" s="513" t="s">
        <v>262</v>
      </c>
      <c r="U59" s="513"/>
      <c r="V59" s="513"/>
      <c r="W59" s="274"/>
    </row>
    <row r="61" spans="1:1024" ht="18">
      <c r="B61" s="514" t="s">
        <v>263</v>
      </c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</row>
    <row r="62" spans="1:1024" ht="18">
      <c r="B62" s="515" t="s">
        <v>264</v>
      </c>
      <c r="C62" s="515"/>
      <c r="D62" s="515"/>
      <c r="E62" s="515"/>
      <c r="F62" s="515"/>
      <c r="G62" s="515"/>
      <c r="H62" s="515"/>
      <c r="I62" s="515"/>
      <c r="J62" s="516" t="s">
        <v>265</v>
      </c>
      <c r="K62" s="516"/>
      <c r="L62" s="516"/>
      <c r="M62" s="516"/>
      <c r="N62" s="516"/>
      <c r="O62" s="516"/>
      <c r="P62" s="516" t="s">
        <v>266</v>
      </c>
      <c r="Q62" s="516"/>
      <c r="R62" s="516"/>
      <c r="S62" s="516"/>
      <c r="T62" s="516"/>
      <c r="U62" s="516"/>
      <c r="V62" s="516"/>
      <c r="W62" s="516"/>
    </row>
    <row r="63" spans="1:1024" ht="43.35" customHeight="1">
      <c r="B63" s="517"/>
      <c r="C63" s="517"/>
      <c r="D63" s="517"/>
      <c r="E63" s="517"/>
      <c r="F63" s="517"/>
      <c r="G63" s="517"/>
      <c r="H63" s="517"/>
      <c r="I63" s="517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</row>
    <row r="64" spans="1:1024" ht="24.95" customHeight="1"/>
    <row r="65" spans="2:23" ht="20.25">
      <c r="B65" s="275"/>
      <c r="C65" s="275"/>
      <c r="D65" s="275"/>
      <c r="E65" s="275"/>
      <c r="F65" s="275"/>
      <c r="G65" s="275"/>
      <c r="H65" s="275"/>
      <c r="I65" s="276"/>
      <c r="J65" s="277"/>
      <c r="K65" s="278" t="s">
        <v>267</v>
      </c>
      <c r="L65" s="279"/>
      <c r="M65" s="279"/>
      <c r="N65" s="275"/>
      <c r="O65" s="275"/>
      <c r="P65" s="275"/>
      <c r="Q65" s="275"/>
      <c r="R65" s="275"/>
      <c r="S65" s="275"/>
      <c r="T65" s="275"/>
      <c r="U65" s="519"/>
      <c r="V65" s="519"/>
      <c r="W65" s="519"/>
    </row>
    <row r="66" spans="2:23" ht="26.25">
      <c r="B66" s="275"/>
      <c r="C66" s="275"/>
      <c r="D66" s="275"/>
      <c r="E66" s="275"/>
      <c r="F66" s="275"/>
      <c r="G66" s="275"/>
      <c r="H66" s="280"/>
      <c r="I66" s="281"/>
      <c r="J66" s="282" t="s">
        <v>268</v>
      </c>
      <c r="K66" s="282"/>
      <c r="L66" s="282"/>
      <c r="M66" s="282"/>
      <c r="N66" s="275"/>
      <c r="O66" s="275"/>
      <c r="P66" s="275"/>
      <c r="Q66" s="275"/>
      <c r="R66" s="275"/>
      <c r="S66" s="275"/>
      <c r="T66" s="275"/>
      <c r="U66" s="519"/>
      <c r="V66" s="519"/>
      <c r="W66" s="519"/>
    </row>
    <row r="67" spans="2:23" ht="15.6" customHeight="1">
      <c r="B67" s="283"/>
      <c r="C67" s="283"/>
      <c r="D67" s="283"/>
      <c r="E67" s="283"/>
      <c r="F67" s="283"/>
      <c r="G67" s="283"/>
      <c r="H67" s="283"/>
      <c r="I67" s="283"/>
      <c r="J67" s="283"/>
      <c r="K67" s="284" t="s">
        <v>269</v>
      </c>
      <c r="L67" s="283"/>
      <c r="M67" s="283"/>
      <c r="N67" s="283"/>
      <c r="O67" s="283"/>
      <c r="P67" s="283"/>
      <c r="Q67" s="283"/>
      <c r="R67" s="283"/>
      <c r="S67" s="283"/>
      <c r="T67" s="283"/>
      <c r="U67" s="519"/>
      <c r="V67" s="519"/>
      <c r="W67" s="519"/>
    </row>
    <row r="68" spans="2:23" ht="18.95" customHeight="1">
      <c r="B68" s="520"/>
      <c r="C68" s="520"/>
      <c r="D68" s="520"/>
      <c r="E68" s="286"/>
      <c r="F68" s="286"/>
      <c r="G68" s="286"/>
      <c r="H68" s="286"/>
      <c r="I68" s="286"/>
      <c r="J68" s="286"/>
      <c r="K68" s="287" t="s">
        <v>270</v>
      </c>
      <c r="L68" s="286"/>
      <c r="M68" s="286"/>
      <c r="N68" s="285"/>
      <c r="O68" s="275"/>
      <c r="P68" s="275"/>
      <c r="Q68" s="491" t="str">
        <f>I8</f>
        <v>Elève-1</v>
      </c>
      <c r="R68" s="491"/>
      <c r="S68" s="491"/>
      <c r="T68" s="491"/>
      <c r="U68" s="491"/>
      <c r="V68" s="491"/>
      <c r="W68" s="491"/>
    </row>
    <row r="69" spans="2:23" ht="23.25">
      <c r="B69" s="275"/>
      <c r="C69" s="286"/>
      <c r="D69" s="286"/>
      <c r="E69" s="286"/>
      <c r="F69" s="286"/>
      <c r="G69" s="286"/>
      <c r="H69" s="286"/>
      <c r="I69" s="286"/>
      <c r="J69" s="286"/>
      <c r="K69" s="288" t="s">
        <v>271</v>
      </c>
      <c r="L69" s="286"/>
      <c r="M69" s="286"/>
      <c r="N69" s="286"/>
      <c r="O69" s="286"/>
      <c r="P69" s="286"/>
      <c r="Q69" s="286"/>
      <c r="R69" s="286"/>
      <c r="S69" s="286"/>
      <c r="T69" s="286"/>
      <c r="U69" s="519"/>
      <c r="V69" s="519"/>
      <c r="W69" s="519"/>
    </row>
    <row r="70" spans="2:23" ht="19.7" customHeight="1"/>
    <row r="71" spans="2:23" ht="25.5" customHeight="1">
      <c r="B71" s="289"/>
      <c r="C71" s="521" t="s">
        <v>182</v>
      </c>
      <c r="D71" s="521"/>
      <c r="E71" s="521"/>
      <c r="F71" s="521"/>
      <c r="G71" s="521"/>
      <c r="H71" s="521"/>
      <c r="I71" s="290" t="s">
        <v>193</v>
      </c>
      <c r="J71" s="291" t="s">
        <v>194</v>
      </c>
      <c r="M71" s="521" t="s">
        <v>34</v>
      </c>
      <c r="N71" s="521"/>
      <c r="O71" s="521"/>
      <c r="P71" s="521"/>
      <c r="Q71" s="521"/>
      <c r="R71" s="521"/>
      <c r="S71" s="521"/>
      <c r="T71" s="521"/>
      <c r="U71" s="290" t="s">
        <v>193</v>
      </c>
      <c r="V71" s="291" t="s">
        <v>194</v>
      </c>
    </row>
    <row r="72" spans="2:23" ht="24" customHeight="1">
      <c r="B72" s="292"/>
      <c r="C72" s="522" t="s">
        <v>272</v>
      </c>
      <c r="D72" s="522"/>
      <c r="E72" s="522"/>
      <c r="F72" s="522"/>
      <c r="G72" s="522"/>
      <c r="H72" s="522"/>
      <c r="I72" s="293" t="str">
        <f>IF(L72="x","","x")</f>
        <v>x</v>
      </c>
      <c r="J72" s="294" t="e">
        <f>IF(VLOOKUP($B$28,Récapitulatif_classe!$Q$5:$AJ$49,3,FALSE())="","",VLOOKUP($B$28,Récapitulatif_classe!$Q$5:$AJ$49,3,FALSE()))</f>
        <v>#N/A</v>
      </c>
      <c r="M72" s="522" t="s">
        <v>58</v>
      </c>
      <c r="N72" s="522"/>
      <c r="O72" s="522"/>
      <c r="P72" s="522"/>
      <c r="Q72" s="522"/>
      <c r="R72" s="522"/>
      <c r="S72" s="522"/>
      <c r="T72" s="522" t="e">
        <f t="shared" ref="T72:U75" si="0">IF(U72="x","","x")</f>
        <v>#N/A</v>
      </c>
      <c r="U72" s="293" t="e">
        <f t="shared" si="0"/>
        <v>#N/A</v>
      </c>
      <c r="V72" s="294" t="e">
        <f>IF(VLOOKUP($B$28,Récapitulatif_classe!$Q$5:$AJ$49,10,FALSE())="","",VLOOKUP($B$28,Récapitulatif_classe!$Q$5:$AJ$49,10,FALSE()))</f>
        <v>#N/A</v>
      </c>
    </row>
    <row r="73" spans="2:23" ht="24" customHeight="1">
      <c r="B73" s="292"/>
      <c r="C73" s="522" t="s">
        <v>53</v>
      </c>
      <c r="D73" s="522"/>
      <c r="E73" s="522"/>
      <c r="F73" s="522"/>
      <c r="G73" s="522"/>
      <c r="H73" s="522"/>
      <c r="I73" s="293" t="str">
        <f>IF(L73&lt;&gt;"","","x")</f>
        <v>x</v>
      </c>
      <c r="J73" s="294" t="e">
        <f>IF(VLOOKUP($B$28,Récapitulatif_classe!$Q$5:$AJ$49,4,FALSE())="","",VLOOKUP($B$28,Récapitulatif_classe!$Q$5:$AJ$49,4,FALSE()))</f>
        <v>#N/A</v>
      </c>
      <c r="M73" s="522" t="s">
        <v>59</v>
      </c>
      <c r="N73" s="522"/>
      <c r="O73" s="522"/>
      <c r="P73" s="522"/>
      <c r="Q73" s="522"/>
      <c r="R73" s="522"/>
      <c r="S73" s="522"/>
      <c r="T73" s="522" t="e">
        <f t="shared" si="0"/>
        <v>#N/A</v>
      </c>
      <c r="U73" s="293" t="e">
        <f t="shared" si="0"/>
        <v>#N/A</v>
      </c>
      <c r="V73" s="294" t="e">
        <f>IF(VLOOKUP($B$28,Récapitulatif_classe!$Q$5:$AJ$49,11,FALSE())="","",VLOOKUP($B$28,Récapitulatif_classe!$Q$5:$AJ$49,11,FALSE()))</f>
        <v>#N/A</v>
      </c>
    </row>
    <row r="74" spans="2:23" ht="21.75" customHeight="1">
      <c r="B74" s="292"/>
      <c r="C74" s="523" t="s">
        <v>54</v>
      </c>
      <c r="D74" s="523"/>
      <c r="E74" s="523"/>
      <c r="F74" s="523"/>
      <c r="G74" s="523"/>
      <c r="H74" s="523"/>
      <c r="I74" s="293" t="str">
        <f>IF(L74="x","","x")</f>
        <v>x</v>
      </c>
      <c r="J74" s="295" t="e">
        <f>IF(VLOOKUP($B$28,Récapitulatif_classe!$Q$5:$AJ$49,5,FALSE())="","",VLOOKUP($B$28,Récapitulatif_classe!$Q$5:$AJ$49,5,FALSE()))</f>
        <v>#N/A</v>
      </c>
      <c r="M74" s="522" t="s">
        <v>60</v>
      </c>
      <c r="N74" s="522"/>
      <c r="O74" s="522"/>
      <c r="P74" s="522"/>
      <c r="Q74" s="522"/>
      <c r="R74" s="522"/>
      <c r="S74" s="522"/>
      <c r="T74" s="522" t="e">
        <f t="shared" si="0"/>
        <v>#N/A</v>
      </c>
      <c r="U74" s="293" t="e">
        <f t="shared" si="0"/>
        <v>#N/A</v>
      </c>
      <c r="V74" s="294" t="e">
        <f>IF(VLOOKUP($B$28,Récapitulatif_classe!$Q$5:$AJ$49,12,FALSE())="","",VLOOKUP($B$28,Récapitulatif_classe!$Q$5:$AJ$49,12,FALSE()))</f>
        <v>#N/A</v>
      </c>
    </row>
    <row r="75" spans="2:23" ht="33.950000000000003" customHeight="1">
      <c r="B75" s="289"/>
      <c r="C75" s="521" t="s">
        <v>273</v>
      </c>
      <c r="D75" s="521"/>
      <c r="E75" s="521"/>
      <c r="F75" s="521"/>
      <c r="G75" s="521"/>
      <c r="H75" s="521"/>
      <c r="I75" s="290" t="s">
        <v>193</v>
      </c>
      <c r="J75" s="291" t="s">
        <v>194</v>
      </c>
      <c r="M75" s="523" t="s">
        <v>274</v>
      </c>
      <c r="N75" s="523"/>
      <c r="O75" s="523"/>
      <c r="P75" s="523"/>
      <c r="Q75" s="523"/>
      <c r="R75" s="523"/>
      <c r="S75" s="523"/>
      <c r="T75" s="523" t="e">
        <f t="shared" si="0"/>
        <v>#N/A</v>
      </c>
      <c r="U75" s="296" t="e">
        <f t="shared" si="0"/>
        <v>#N/A</v>
      </c>
      <c r="V75" s="295" t="e">
        <f>IF(VLOOKUP($B$28,Récapitulatif_classe!$Q$5:$AJ$49,13,FALSE())="","",VLOOKUP($B$28,Récapitulatif_classe!$Q$5:$AJ$49,13,FALSE()))</f>
        <v>#N/A</v>
      </c>
    </row>
    <row r="76" spans="2:23" ht="29.25" customHeight="1">
      <c r="B76" s="292"/>
      <c r="C76" s="522" t="s">
        <v>134</v>
      </c>
      <c r="D76" s="522"/>
      <c r="E76" s="522"/>
      <c r="F76" s="522"/>
      <c r="G76" s="522"/>
      <c r="H76" s="522"/>
      <c r="I76" s="293" t="str">
        <f>IF(L76="x","","x")</f>
        <v>x</v>
      </c>
      <c r="J76" s="294" t="e">
        <f>IF(VLOOKUP($B$28,Récapitulatif_classe!$Q$5:$AJ$49,6,FALSE())="","",VLOOKUP($B$28,Récapitulatif_classe!$Q$5:$AJ$49,6,FALSE()))</f>
        <v>#N/A</v>
      </c>
      <c r="T76" s="230"/>
      <c r="U76" s="230"/>
      <c r="V76" s="230"/>
    </row>
    <row r="77" spans="2:23" ht="27.75" customHeight="1">
      <c r="B77" s="292"/>
      <c r="C77" s="524" t="s">
        <v>32</v>
      </c>
      <c r="D77" s="524"/>
      <c r="E77" s="524"/>
      <c r="F77" s="524"/>
      <c r="G77" s="524"/>
      <c r="H77" s="524"/>
      <c r="I77" s="297" t="str">
        <f>IF(L77="x","","x")</f>
        <v>x</v>
      </c>
      <c r="J77" s="298" t="e">
        <f>IF(VLOOKUP($B$28,Récapitulatif_classe!$Q$5:$AJ$49,7,FALSE())="","",VLOOKUP($B$28,Récapitulatif_classe!$Q$5:$AJ$49,7,FALSE()))</f>
        <v>#N/A</v>
      </c>
      <c r="M77" s="521" t="s">
        <v>37</v>
      </c>
      <c r="N77" s="521"/>
      <c r="O77" s="521"/>
      <c r="P77" s="521"/>
      <c r="Q77" s="521"/>
      <c r="R77" s="521"/>
      <c r="S77" s="521"/>
      <c r="T77" s="521"/>
      <c r="U77" s="290" t="s">
        <v>193</v>
      </c>
      <c r="V77" s="291" t="s">
        <v>194</v>
      </c>
    </row>
    <row r="78" spans="2:23" ht="33.200000000000003" customHeight="1">
      <c r="B78" s="289"/>
      <c r="C78" s="521" t="s">
        <v>33</v>
      </c>
      <c r="D78" s="521"/>
      <c r="E78" s="521"/>
      <c r="F78" s="521"/>
      <c r="G78" s="521"/>
      <c r="H78" s="521"/>
      <c r="I78" s="290" t="s">
        <v>193</v>
      </c>
      <c r="J78" s="291" t="s">
        <v>194</v>
      </c>
      <c r="M78" s="522" t="s">
        <v>65</v>
      </c>
      <c r="N78" s="522"/>
      <c r="O78" s="522"/>
      <c r="P78" s="522"/>
      <c r="Q78" s="522"/>
      <c r="R78" s="522"/>
      <c r="S78" s="522"/>
      <c r="T78" s="522" t="e">
        <f t="shared" ref="T78:U81" si="1">IF(U78="x","","x")</f>
        <v>#N/A</v>
      </c>
      <c r="U78" s="293" t="e">
        <f t="shared" si="1"/>
        <v>#N/A</v>
      </c>
      <c r="V78" s="294" t="e">
        <f>IF(VLOOKUP($B$28,Récapitulatif_classe!$Q$5:$AJ$49,17,FALSE())="","",VLOOKUP($B$28,Récapitulatif_classe!$Q$5:$AJ$49,17,FALSE()))</f>
        <v>#N/A</v>
      </c>
    </row>
    <row r="79" spans="2:23" ht="23.1" customHeight="1">
      <c r="B79" s="292"/>
      <c r="C79" s="522" t="s">
        <v>56</v>
      </c>
      <c r="D79" s="522"/>
      <c r="E79" s="522"/>
      <c r="F79" s="522"/>
      <c r="G79" s="522"/>
      <c r="H79" s="522"/>
      <c r="I79" s="293" t="str">
        <f>IF(L79="x","","x")</f>
        <v>x</v>
      </c>
      <c r="J79" s="294" t="e">
        <f>IF(VLOOKUP($B$28,Récapitulatif_classe!$Q$5:$AJ$49,8,FALSE())="","",VLOOKUP($B$28,Récapitulatif_classe!$Q$5:$AJ$49,8,FALSE()))</f>
        <v>#N/A</v>
      </c>
      <c r="M79" s="522" t="s">
        <v>66</v>
      </c>
      <c r="N79" s="522"/>
      <c r="O79" s="522"/>
      <c r="P79" s="522"/>
      <c r="Q79" s="522"/>
      <c r="R79" s="522"/>
      <c r="S79" s="522"/>
      <c r="T79" s="522" t="e">
        <f t="shared" si="1"/>
        <v>#N/A</v>
      </c>
      <c r="U79" s="293" t="e">
        <f t="shared" si="1"/>
        <v>#N/A</v>
      </c>
      <c r="V79" s="294" t="e">
        <f>IF(VLOOKUP($B$28,Récapitulatif_classe!$Q$5:$AJ$49,18,FALSE())="","",VLOOKUP($B$28,Récapitulatif_classe!$Q$5:$AJ$49,18,FALSE()))</f>
        <v>#N/A</v>
      </c>
    </row>
    <row r="80" spans="2:23" ht="25.15" customHeight="1">
      <c r="B80" s="292"/>
      <c r="C80" s="523" t="s">
        <v>135</v>
      </c>
      <c r="D80" s="523"/>
      <c r="E80" s="523"/>
      <c r="F80" s="523"/>
      <c r="G80" s="523"/>
      <c r="H80" s="523"/>
      <c r="I80" s="293" t="str">
        <f>IF(L80="x","","x")</f>
        <v>x</v>
      </c>
      <c r="J80" s="295" t="e">
        <f>IF(VLOOKUP($B$28,Récapitulatif_classe!$Q$5:$AJ$49,9,FALSE())="","",VLOOKUP($B$28,Récapitulatif_classe!$Q$5:$AJ$49,9,FALSE()))</f>
        <v>#N/A</v>
      </c>
      <c r="M80" s="522" t="s">
        <v>275</v>
      </c>
      <c r="N80" s="522"/>
      <c r="O80" s="522"/>
      <c r="P80" s="522"/>
      <c r="Q80" s="522"/>
      <c r="R80" s="522"/>
      <c r="S80" s="522"/>
      <c r="T80" s="522" t="e">
        <f t="shared" si="1"/>
        <v>#N/A</v>
      </c>
      <c r="U80" s="293" t="e">
        <f t="shared" si="1"/>
        <v>#N/A</v>
      </c>
      <c r="V80" s="294" t="e">
        <f>IF(VLOOKUP($B$28,Récapitulatif_classe!$Q$5:$AJ$49,19,FALSE())="","",VLOOKUP($B$28,Récapitulatif_classe!$Q$5:$AJ$49,19,FALSE()))</f>
        <v>#N/A</v>
      </c>
    </row>
    <row r="81" spans="2:1024" ht="24.4" customHeight="1">
      <c r="B81" s="289"/>
      <c r="C81" s="521" t="s">
        <v>35</v>
      </c>
      <c r="D81" s="521"/>
      <c r="E81" s="521"/>
      <c r="F81" s="521"/>
      <c r="G81" s="521"/>
      <c r="H81" s="521"/>
      <c r="I81" s="290" t="s">
        <v>193</v>
      </c>
      <c r="J81" s="291" t="s">
        <v>194</v>
      </c>
      <c r="M81" s="523" t="s">
        <v>68</v>
      </c>
      <c r="N81" s="523"/>
      <c r="O81" s="523"/>
      <c r="P81" s="523"/>
      <c r="Q81" s="523"/>
      <c r="R81" s="523"/>
      <c r="S81" s="523"/>
      <c r="T81" s="523" t="e">
        <f t="shared" si="1"/>
        <v>#N/A</v>
      </c>
      <c r="U81" s="296" t="e">
        <f t="shared" si="1"/>
        <v>#N/A</v>
      </c>
      <c r="V81" s="295" t="e">
        <f>IF(VLOOKUP($B$28,Récapitulatif_classe!$Q$5:$AJ$49,20,FALSE())="","",VLOOKUP($B$28,Récapitulatif_classe!$Q$5:$AJ$49,20,FALSE()))</f>
        <v>#N/A</v>
      </c>
    </row>
    <row r="82" spans="2:1024" ht="25.5" customHeight="1">
      <c r="B82" s="292"/>
      <c r="C82" s="522" t="s">
        <v>137</v>
      </c>
      <c r="D82" s="522"/>
      <c r="E82" s="522"/>
      <c r="F82" s="522"/>
      <c r="G82" s="522"/>
      <c r="H82" s="522"/>
      <c r="I82" s="293" t="str">
        <f>IF(L82="x","","x")</f>
        <v>x</v>
      </c>
      <c r="J82" s="294" t="e">
        <f>IF(VLOOKUP($B$28,Récapitulatif_classe!$Q$5:$AJ$49,14,FALSE())="","",VLOOKUP($B$28,Récapitulatif_classe!$Q$5:$AJ$49,14,FALSE()))</f>
        <v>#N/A</v>
      </c>
      <c r="V82" s="292"/>
    </row>
    <row r="83" spans="2:1024" ht="21.75" customHeight="1">
      <c r="B83" s="292"/>
      <c r="C83" s="523" t="s">
        <v>63</v>
      </c>
      <c r="D83" s="523"/>
      <c r="E83" s="523"/>
      <c r="F83" s="523"/>
      <c r="G83" s="523"/>
      <c r="H83" s="523"/>
      <c r="I83" s="296" t="str">
        <f>IF(L83="x","","x")</f>
        <v>x</v>
      </c>
      <c r="J83" s="295" t="e">
        <f>IF(VLOOKUP($B$28,Récapitulatif_classe!$Q$5:$AJ$49,15,FALSE())="","",VLOOKUP($B$28,Récapitulatif_classe!$Q$5:$AJ$49,15,FALSE()))</f>
        <v>#N/A</v>
      </c>
      <c r="V83" s="292"/>
    </row>
    <row r="84" spans="2:1024" ht="21.75" customHeight="1">
      <c r="B84" s="292"/>
      <c r="C84" s="299"/>
      <c r="D84" s="300"/>
      <c r="E84" s="300"/>
      <c r="F84" s="300"/>
      <c r="G84" s="301"/>
      <c r="H84" s="302"/>
      <c r="I84" s="301"/>
      <c r="J84" s="303"/>
      <c r="V84" s="292"/>
    </row>
    <row r="85" spans="2:1024" ht="32.65" customHeight="1">
      <c r="B85" s="292"/>
      <c r="C85" s="525" t="s">
        <v>36</v>
      </c>
      <c r="D85" s="525"/>
      <c r="E85" s="525"/>
      <c r="F85" s="525"/>
      <c r="G85" s="525"/>
      <c r="H85" s="525"/>
      <c r="I85" s="290" t="s">
        <v>193</v>
      </c>
      <c r="J85" s="291" t="s">
        <v>194</v>
      </c>
      <c r="V85" s="292"/>
    </row>
    <row r="86" spans="2:1024" ht="24.4" customHeight="1">
      <c r="B86" s="292"/>
      <c r="C86" s="523" t="s">
        <v>64</v>
      </c>
      <c r="D86" s="523"/>
      <c r="E86" s="523"/>
      <c r="F86" s="523"/>
      <c r="G86" s="523"/>
      <c r="H86" s="523"/>
      <c r="I86" s="296" t="str">
        <f>IF(L86="x","","x")</f>
        <v>x</v>
      </c>
      <c r="J86" s="295" t="e">
        <f>IF(VLOOKUP($B$28,Récapitulatif_classe!$Q$5:$AJ$49,16,FALSE())="","",VLOOKUP($B$28,Récapitulatif_classe!$Q$5:$AJ$49,16,FALSE()))</f>
        <v>#N/A</v>
      </c>
      <c r="V86" s="292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  <c r="IS86" s="304"/>
      <c r="IT86" s="304"/>
      <c r="IU86" s="304"/>
      <c r="IV86" s="304"/>
      <c r="IW86" s="304"/>
      <c r="IX86" s="304"/>
      <c r="IY86" s="304"/>
      <c r="IZ86" s="304"/>
      <c r="JA86" s="304"/>
      <c r="JB86" s="304"/>
      <c r="JC86" s="304"/>
      <c r="JD86" s="304"/>
      <c r="JE86" s="304"/>
      <c r="JF86" s="304"/>
      <c r="JG86" s="304"/>
      <c r="JH86" s="304"/>
      <c r="JI86" s="304"/>
      <c r="JJ86" s="304"/>
      <c r="JK86" s="304"/>
      <c r="JL86" s="304"/>
      <c r="JM86" s="304"/>
      <c r="JN86" s="304"/>
      <c r="JO86" s="304"/>
      <c r="JP86" s="304"/>
      <c r="JQ86" s="304"/>
      <c r="JR86" s="304"/>
      <c r="JS86" s="304"/>
      <c r="JT86" s="304"/>
      <c r="JU86" s="304"/>
      <c r="JV86" s="304"/>
      <c r="JW86" s="304"/>
      <c r="JX86" s="304"/>
      <c r="JY86" s="304"/>
      <c r="JZ86" s="304"/>
      <c r="KA86" s="304"/>
      <c r="KB86" s="304"/>
      <c r="KC86" s="304"/>
      <c r="KD86" s="304"/>
      <c r="KE86" s="304"/>
      <c r="KF86" s="304"/>
      <c r="KG86" s="304"/>
      <c r="KH86" s="304"/>
      <c r="KI86" s="304"/>
      <c r="KJ86" s="304"/>
      <c r="KK86" s="304"/>
      <c r="KL86" s="304"/>
      <c r="KM86" s="304"/>
      <c r="KN86" s="304"/>
      <c r="KO86" s="304"/>
      <c r="KP86" s="304"/>
      <c r="KQ86" s="304"/>
      <c r="KR86" s="304"/>
      <c r="KS86" s="304"/>
      <c r="KT86" s="304"/>
      <c r="KU86" s="304"/>
      <c r="KV86" s="304"/>
      <c r="KW86" s="304"/>
      <c r="KX86" s="304"/>
      <c r="KY86" s="304"/>
      <c r="KZ86" s="304"/>
      <c r="LA86" s="304"/>
      <c r="LB86" s="304"/>
      <c r="LC86" s="304"/>
      <c r="LD86" s="304"/>
      <c r="LE86" s="304"/>
      <c r="LF86" s="304"/>
      <c r="LG86" s="304"/>
      <c r="LH86" s="304"/>
      <c r="LI86" s="304"/>
      <c r="LJ86" s="304"/>
      <c r="LK86" s="304"/>
      <c r="LL86" s="304"/>
      <c r="LM86" s="304"/>
      <c r="LN86" s="304"/>
      <c r="LO86" s="304"/>
      <c r="LP86" s="304"/>
      <c r="LQ86" s="304"/>
      <c r="LR86" s="304"/>
      <c r="LS86" s="304"/>
      <c r="LT86" s="304"/>
      <c r="LU86" s="304"/>
      <c r="LV86" s="304"/>
      <c r="LW86" s="304"/>
      <c r="LX86" s="304"/>
      <c r="LY86" s="304"/>
      <c r="LZ86" s="304"/>
      <c r="MA86" s="304"/>
      <c r="MB86" s="304"/>
      <c r="MC86" s="304"/>
      <c r="MD86" s="304"/>
      <c r="ME86" s="304"/>
      <c r="MF86" s="304"/>
      <c r="MG86" s="304"/>
      <c r="MH86" s="304"/>
      <c r="MI86" s="304"/>
      <c r="MJ86" s="304"/>
      <c r="MK86" s="304"/>
      <c r="ML86" s="304"/>
      <c r="MM86" s="304"/>
      <c r="MN86" s="304"/>
      <c r="MO86" s="304"/>
      <c r="MP86" s="304"/>
      <c r="MQ86" s="304"/>
      <c r="MR86" s="304"/>
      <c r="MS86" s="304"/>
      <c r="MT86" s="304"/>
      <c r="MU86" s="304"/>
      <c r="MV86" s="304"/>
      <c r="MW86" s="304"/>
      <c r="MX86" s="304"/>
      <c r="MY86" s="304"/>
      <c r="MZ86" s="304"/>
      <c r="NA86" s="304"/>
      <c r="NB86" s="304"/>
      <c r="NC86" s="304"/>
      <c r="ND86" s="304"/>
      <c r="NE86" s="304"/>
      <c r="NF86" s="304"/>
      <c r="NG86" s="304"/>
      <c r="NH86" s="304"/>
      <c r="NI86" s="304"/>
      <c r="NJ86" s="304"/>
      <c r="NK86" s="304"/>
      <c r="NL86" s="304"/>
      <c r="NM86" s="304"/>
      <c r="NN86" s="304"/>
      <c r="NO86" s="304"/>
      <c r="NP86" s="304"/>
      <c r="NQ86" s="304"/>
      <c r="NR86" s="304"/>
      <c r="NS86" s="304"/>
      <c r="NT86" s="304"/>
      <c r="NU86" s="304"/>
      <c r="NV86" s="304"/>
      <c r="NW86" s="304"/>
      <c r="NX86" s="304"/>
      <c r="NY86" s="304"/>
      <c r="NZ86" s="304"/>
      <c r="OA86" s="304"/>
      <c r="OB86" s="304"/>
      <c r="OC86" s="304"/>
      <c r="OD86" s="304"/>
      <c r="OE86" s="304"/>
      <c r="OF86" s="304"/>
      <c r="OG86" s="304"/>
      <c r="OH86" s="304"/>
      <c r="OI86" s="304"/>
      <c r="OJ86" s="304"/>
      <c r="OK86" s="304"/>
      <c r="OL86" s="304"/>
      <c r="OM86" s="304"/>
      <c r="ON86" s="304"/>
      <c r="OO86" s="304"/>
      <c r="OP86" s="304"/>
      <c r="OQ86" s="304"/>
      <c r="OR86" s="304"/>
      <c r="OS86" s="304"/>
      <c r="OT86" s="304"/>
      <c r="OU86" s="304"/>
      <c r="OV86" s="304"/>
      <c r="OW86" s="304"/>
      <c r="OX86" s="304"/>
      <c r="OY86" s="304"/>
      <c r="OZ86" s="304"/>
      <c r="PA86" s="304"/>
      <c r="PB86" s="304"/>
      <c r="PC86" s="304"/>
      <c r="PD86" s="304"/>
      <c r="PE86" s="304"/>
      <c r="PF86" s="304"/>
      <c r="PG86" s="304"/>
      <c r="PH86" s="304"/>
      <c r="PI86" s="304"/>
      <c r="PJ86" s="304"/>
      <c r="PK86" s="304"/>
      <c r="PL86" s="304"/>
      <c r="PM86" s="304"/>
      <c r="PN86" s="304"/>
      <c r="PO86" s="304"/>
      <c r="PP86" s="304"/>
      <c r="PQ86" s="304"/>
      <c r="PR86" s="304"/>
      <c r="PS86" s="304"/>
      <c r="PT86" s="304"/>
      <c r="PU86" s="304"/>
      <c r="PV86" s="304"/>
      <c r="PW86" s="304"/>
      <c r="PX86" s="304"/>
      <c r="PY86" s="304"/>
      <c r="PZ86" s="304"/>
      <c r="QA86" s="304"/>
      <c r="QB86" s="304"/>
      <c r="QC86" s="304"/>
      <c r="QD86" s="304"/>
      <c r="QE86" s="304"/>
      <c r="QF86" s="304"/>
      <c r="QG86" s="304"/>
      <c r="QH86" s="304"/>
      <c r="QI86" s="304"/>
      <c r="QJ86" s="304"/>
      <c r="QK86" s="304"/>
      <c r="QL86" s="304"/>
      <c r="QM86" s="304"/>
      <c r="QN86" s="304"/>
      <c r="QO86" s="304"/>
      <c r="QP86" s="304"/>
      <c r="QQ86" s="304"/>
      <c r="QR86" s="304"/>
      <c r="QS86" s="304"/>
      <c r="QT86" s="304"/>
      <c r="QU86" s="304"/>
      <c r="QV86" s="304"/>
      <c r="QW86" s="304"/>
      <c r="QX86" s="304"/>
      <c r="QY86" s="304"/>
      <c r="QZ86" s="304"/>
      <c r="RA86" s="304"/>
      <c r="RB86" s="304"/>
      <c r="RC86" s="304"/>
      <c r="RD86" s="304"/>
      <c r="RE86" s="304"/>
      <c r="RF86" s="304"/>
      <c r="RG86" s="304"/>
      <c r="RH86" s="304"/>
      <c r="RI86" s="304"/>
      <c r="RJ86" s="304"/>
      <c r="RK86" s="304"/>
      <c r="RL86" s="304"/>
      <c r="RM86" s="304"/>
      <c r="RN86" s="304"/>
      <c r="RO86" s="304"/>
      <c r="RP86" s="304"/>
      <c r="RQ86" s="304"/>
      <c r="RR86" s="304"/>
      <c r="RS86" s="304"/>
      <c r="RT86" s="304"/>
      <c r="RU86" s="304"/>
      <c r="RV86" s="304"/>
      <c r="RW86" s="304"/>
      <c r="RX86" s="304"/>
      <c r="RY86" s="304"/>
      <c r="RZ86" s="304"/>
      <c r="SA86" s="304"/>
      <c r="SB86" s="304"/>
      <c r="SC86" s="304"/>
      <c r="SD86" s="304"/>
      <c r="SE86" s="304"/>
      <c r="SF86" s="304"/>
      <c r="SG86" s="304"/>
      <c r="SH86" s="304"/>
      <c r="SI86" s="304"/>
      <c r="SJ86" s="304"/>
      <c r="SK86" s="304"/>
      <c r="SL86" s="304"/>
      <c r="SM86" s="304"/>
      <c r="SN86" s="304"/>
      <c r="SO86" s="304"/>
      <c r="SP86" s="304"/>
      <c r="SQ86" s="304"/>
      <c r="SR86" s="304"/>
      <c r="SS86" s="304"/>
      <c r="ST86" s="304"/>
      <c r="SU86" s="304"/>
      <c r="SV86" s="304"/>
      <c r="SW86" s="304"/>
      <c r="SX86" s="304"/>
      <c r="SY86" s="304"/>
      <c r="SZ86" s="304"/>
      <c r="TA86" s="304"/>
      <c r="TB86" s="304"/>
      <c r="TC86" s="304"/>
      <c r="TD86" s="304"/>
      <c r="TE86" s="304"/>
      <c r="TF86" s="304"/>
      <c r="TG86" s="304"/>
      <c r="TH86" s="304"/>
      <c r="TI86" s="304"/>
      <c r="TJ86" s="304"/>
      <c r="TK86" s="304"/>
      <c r="TL86" s="304"/>
      <c r="TM86" s="304"/>
      <c r="TN86" s="304"/>
      <c r="TO86" s="304"/>
      <c r="TP86" s="304"/>
      <c r="TQ86" s="304"/>
      <c r="TR86" s="304"/>
      <c r="TS86" s="304"/>
      <c r="TT86" s="304"/>
      <c r="TU86" s="304"/>
      <c r="TV86" s="304"/>
      <c r="TW86" s="304"/>
      <c r="TX86" s="304"/>
      <c r="TY86" s="304"/>
      <c r="TZ86" s="304"/>
      <c r="UA86" s="304"/>
      <c r="UB86" s="304"/>
      <c r="UC86" s="304"/>
      <c r="UD86" s="304"/>
      <c r="UE86" s="304"/>
      <c r="UF86" s="304"/>
      <c r="UG86" s="304"/>
      <c r="UH86" s="304"/>
      <c r="UI86" s="304"/>
      <c r="UJ86" s="304"/>
      <c r="UK86" s="304"/>
      <c r="UL86" s="304"/>
      <c r="UM86" s="304"/>
      <c r="UN86" s="304"/>
      <c r="UO86" s="304"/>
      <c r="UP86" s="304"/>
      <c r="UQ86" s="304"/>
      <c r="UR86" s="304"/>
      <c r="US86" s="304"/>
      <c r="UT86" s="304"/>
      <c r="UU86" s="304"/>
      <c r="UV86" s="304"/>
      <c r="UW86" s="304"/>
      <c r="UX86" s="304"/>
      <c r="UY86" s="304"/>
      <c r="UZ86" s="304"/>
      <c r="VA86" s="304"/>
      <c r="VB86" s="304"/>
      <c r="VC86" s="304"/>
      <c r="VD86" s="304"/>
      <c r="VE86" s="304"/>
      <c r="VF86" s="304"/>
      <c r="VG86" s="304"/>
      <c r="VH86" s="304"/>
      <c r="VI86" s="304"/>
      <c r="VJ86" s="304"/>
      <c r="VK86" s="304"/>
      <c r="VL86" s="304"/>
      <c r="VM86" s="304"/>
      <c r="VN86" s="304"/>
      <c r="VO86" s="304"/>
      <c r="VP86" s="304"/>
      <c r="VQ86" s="304"/>
      <c r="VR86" s="304"/>
      <c r="VS86" s="304"/>
      <c r="VT86" s="304"/>
      <c r="VU86" s="304"/>
      <c r="VV86" s="304"/>
      <c r="VW86" s="304"/>
      <c r="VX86" s="304"/>
      <c r="VY86" s="304"/>
      <c r="VZ86" s="304"/>
      <c r="WA86" s="304"/>
      <c r="WB86" s="304"/>
      <c r="WC86" s="304"/>
      <c r="WD86" s="304"/>
      <c r="WE86" s="304"/>
      <c r="WF86" s="304"/>
      <c r="WG86" s="304"/>
      <c r="WH86" s="304"/>
      <c r="WI86" s="304"/>
      <c r="WJ86" s="304"/>
      <c r="WK86" s="304"/>
      <c r="WL86" s="304"/>
      <c r="WM86" s="304"/>
      <c r="WN86" s="304"/>
      <c r="WO86" s="304"/>
      <c r="WP86" s="304"/>
      <c r="WQ86" s="304"/>
      <c r="WR86" s="304"/>
      <c r="WS86" s="304"/>
      <c r="WT86" s="304"/>
      <c r="WU86" s="304"/>
      <c r="WV86" s="304"/>
      <c r="WW86" s="304"/>
      <c r="WX86" s="304"/>
      <c r="WY86" s="304"/>
      <c r="WZ86" s="304"/>
      <c r="XA86" s="304"/>
      <c r="XB86" s="304"/>
      <c r="XC86" s="304"/>
      <c r="XD86" s="304"/>
      <c r="XE86" s="304"/>
      <c r="XF86" s="304"/>
      <c r="XG86" s="304"/>
      <c r="XH86" s="304"/>
      <c r="XI86" s="304"/>
      <c r="XJ86" s="304"/>
      <c r="XK86" s="304"/>
      <c r="XL86" s="304"/>
      <c r="XM86" s="304"/>
      <c r="XN86" s="304"/>
      <c r="XO86" s="304"/>
      <c r="XP86" s="304"/>
      <c r="XQ86" s="304"/>
      <c r="XR86" s="304"/>
      <c r="XS86" s="304"/>
      <c r="XT86" s="304"/>
      <c r="XU86" s="304"/>
      <c r="XV86" s="304"/>
      <c r="XW86" s="304"/>
      <c r="XX86" s="304"/>
      <c r="XY86" s="304"/>
      <c r="XZ86" s="304"/>
      <c r="YA86" s="304"/>
      <c r="YB86" s="304"/>
      <c r="YC86" s="304"/>
      <c r="YD86" s="304"/>
      <c r="YE86" s="304"/>
      <c r="YF86" s="304"/>
      <c r="YG86" s="304"/>
      <c r="YH86" s="304"/>
      <c r="YI86" s="304"/>
      <c r="YJ86" s="304"/>
      <c r="YK86" s="304"/>
      <c r="YL86" s="304"/>
      <c r="YM86" s="304"/>
      <c r="YN86" s="304"/>
      <c r="YO86" s="304"/>
      <c r="YP86" s="304"/>
      <c r="YQ86" s="304"/>
      <c r="YR86" s="304"/>
      <c r="YS86" s="304"/>
      <c r="YT86" s="304"/>
      <c r="YU86" s="304"/>
      <c r="YV86" s="304"/>
      <c r="YW86" s="304"/>
      <c r="YX86" s="304"/>
      <c r="YY86" s="304"/>
      <c r="YZ86" s="304"/>
      <c r="ZA86" s="304"/>
      <c r="ZB86" s="304"/>
      <c r="ZC86" s="304"/>
      <c r="ZD86" s="304"/>
      <c r="ZE86" s="304"/>
      <c r="ZF86" s="304"/>
      <c r="ZG86" s="304"/>
      <c r="ZH86" s="304"/>
      <c r="ZI86" s="304"/>
      <c r="ZJ86" s="304"/>
      <c r="ZK86" s="304"/>
      <c r="ZL86" s="304"/>
      <c r="ZM86" s="304"/>
      <c r="ZN86" s="304"/>
      <c r="ZO86" s="304"/>
      <c r="ZP86" s="304"/>
      <c r="ZQ86" s="304"/>
      <c r="ZR86" s="304"/>
      <c r="ZS86" s="304"/>
      <c r="ZT86" s="304"/>
      <c r="ZU86" s="304"/>
      <c r="ZV86" s="304"/>
      <c r="ZW86" s="304"/>
      <c r="ZX86" s="304"/>
      <c r="ZY86" s="304"/>
      <c r="ZZ86" s="304"/>
      <c r="AAA86" s="304"/>
      <c r="AAB86" s="304"/>
      <c r="AAC86" s="304"/>
      <c r="AAD86" s="304"/>
      <c r="AAE86" s="304"/>
      <c r="AAF86" s="304"/>
      <c r="AAG86" s="304"/>
      <c r="AAH86" s="304"/>
      <c r="AAI86" s="304"/>
      <c r="AAJ86" s="304"/>
      <c r="AAK86" s="304"/>
      <c r="AAL86" s="304"/>
      <c r="AAM86" s="304"/>
      <c r="AAN86" s="304"/>
      <c r="AAO86" s="304"/>
      <c r="AAP86" s="304"/>
      <c r="AAQ86" s="304"/>
      <c r="AAR86" s="304"/>
      <c r="AAS86" s="304"/>
      <c r="AAT86" s="304"/>
      <c r="AAU86" s="304"/>
      <c r="AAV86" s="304"/>
      <c r="AAW86" s="304"/>
      <c r="AAX86" s="304"/>
      <c r="AAY86" s="304"/>
      <c r="AAZ86" s="304"/>
      <c r="ABA86" s="304"/>
      <c r="ABB86" s="304"/>
      <c r="ABC86" s="304"/>
      <c r="ABD86" s="304"/>
      <c r="ABE86" s="304"/>
      <c r="ABF86" s="304"/>
      <c r="ABG86" s="304"/>
      <c r="ABH86" s="304"/>
      <c r="ABI86" s="304"/>
      <c r="ABJ86" s="304"/>
      <c r="ABK86" s="304"/>
      <c r="ABL86" s="304"/>
      <c r="ABM86" s="304"/>
      <c r="ABN86" s="304"/>
      <c r="ABO86" s="304"/>
      <c r="ABP86" s="304"/>
      <c r="ABQ86" s="304"/>
      <c r="ABR86" s="304"/>
      <c r="ABS86" s="304"/>
      <c r="ABT86" s="304"/>
      <c r="ABU86" s="304"/>
      <c r="ABV86" s="304"/>
      <c r="ABW86" s="304"/>
      <c r="ABX86" s="304"/>
      <c r="ABY86" s="304"/>
      <c r="ABZ86" s="304"/>
      <c r="ACA86" s="304"/>
      <c r="ACB86" s="304"/>
      <c r="ACC86" s="304"/>
      <c r="ACD86" s="304"/>
      <c r="ACE86" s="304"/>
      <c r="ACF86" s="304"/>
      <c r="ACG86" s="304"/>
      <c r="ACH86" s="304"/>
      <c r="ACI86" s="304"/>
      <c r="ACJ86" s="304"/>
      <c r="ACK86" s="304"/>
      <c r="ACL86" s="304"/>
      <c r="ACM86" s="304"/>
      <c r="ACN86" s="304"/>
      <c r="ACO86" s="304"/>
      <c r="ACP86" s="304"/>
      <c r="ACQ86" s="304"/>
      <c r="ACR86" s="304"/>
      <c r="ACS86" s="304"/>
      <c r="ACT86" s="304"/>
      <c r="ACU86" s="304"/>
      <c r="ACV86" s="304"/>
      <c r="ACW86" s="304"/>
      <c r="ACX86" s="304"/>
      <c r="ACY86" s="304"/>
      <c r="ACZ86" s="304"/>
      <c r="ADA86" s="304"/>
      <c r="ADB86" s="304"/>
      <c r="ADC86" s="304"/>
      <c r="ADD86" s="304"/>
      <c r="ADE86" s="304"/>
      <c r="ADF86" s="304"/>
      <c r="ADG86" s="304"/>
      <c r="ADH86" s="304"/>
      <c r="ADI86" s="304"/>
      <c r="ADJ86" s="304"/>
      <c r="ADK86" s="304"/>
      <c r="ADL86" s="304"/>
      <c r="ADM86" s="304"/>
      <c r="ADN86" s="304"/>
      <c r="ADO86" s="304"/>
      <c r="ADP86" s="304"/>
      <c r="ADQ86" s="304"/>
      <c r="ADR86" s="304"/>
      <c r="ADS86" s="304"/>
      <c r="ADT86" s="304"/>
      <c r="ADU86" s="304"/>
      <c r="ADV86" s="304"/>
      <c r="ADW86" s="304"/>
      <c r="ADX86" s="304"/>
      <c r="ADY86" s="304"/>
      <c r="ADZ86" s="304"/>
      <c r="AEA86" s="304"/>
      <c r="AEB86" s="304"/>
      <c r="AEC86" s="304"/>
      <c r="AED86" s="304"/>
      <c r="AEE86" s="304"/>
      <c r="AEF86" s="304"/>
      <c r="AEG86" s="304"/>
      <c r="AEH86" s="304"/>
      <c r="AEI86" s="304"/>
      <c r="AEJ86" s="304"/>
      <c r="AEK86" s="304"/>
      <c r="AEL86" s="304"/>
      <c r="AEM86" s="304"/>
      <c r="AEN86" s="304"/>
      <c r="AEO86" s="304"/>
      <c r="AEP86" s="304"/>
      <c r="AEQ86" s="304"/>
      <c r="AER86" s="304"/>
      <c r="AES86" s="304"/>
      <c r="AET86" s="304"/>
      <c r="AEU86" s="304"/>
      <c r="AEV86" s="304"/>
      <c r="AEW86" s="304"/>
      <c r="AEX86" s="304"/>
      <c r="AEY86" s="304"/>
      <c r="AEZ86" s="304"/>
      <c r="AFA86" s="304"/>
      <c r="AFB86" s="304"/>
      <c r="AFC86" s="304"/>
      <c r="AFD86" s="304"/>
      <c r="AFE86" s="304"/>
      <c r="AFF86" s="304"/>
      <c r="AFG86" s="304"/>
      <c r="AFH86" s="304"/>
      <c r="AFI86" s="304"/>
      <c r="AFJ86" s="304"/>
      <c r="AFK86" s="304"/>
      <c r="AFL86" s="304"/>
      <c r="AFM86" s="304"/>
      <c r="AFN86" s="304"/>
      <c r="AFO86" s="304"/>
      <c r="AFP86" s="304"/>
      <c r="AFQ86" s="304"/>
      <c r="AFR86" s="304"/>
      <c r="AFS86" s="304"/>
      <c r="AFT86" s="304"/>
      <c r="AFU86" s="304"/>
      <c r="AFV86" s="304"/>
      <c r="AFW86" s="304"/>
      <c r="AFX86" s="304"/>
      <c r="AFY86" s="304"/>
      <c r="AFZ86" s="304"/>
      <c r="AGA86" s="304"/>
      <c r="AGB86" s="304"/>
      <c r="AGC86" s="304"/>
      <c r="AGD86" s="304"/>
      <c r="AGE86" s="304"/>
      <c r="AGF86" s="304"/>
      <c r="AGG86" s="304"/>
      <c r="AGH86" s="304"/>
      <c r="AGI86" s="304"/>
      <c r="AGJ86" s="304"/>
      <c r="AGK86" s="304"/>
      <c r="AGL86" s="304"/>
      <c r="AGM86" s="304"/>
      <c r="AGN86" s="304"/>
      <c r="AGO86" s="304"/>
      <c r="AGP86" s="304"/>
      <c r="AGQ86" s="304"/>
      <c r="AGR86" s="304"/>
      <c r="AGS86" s="304"/>
      <c r="AGT86" s="304"/>
      <c r="AGU86" s="304"/>
      <c r="AGV86" s="304"/>
      <c r="AGW86" s="304"/>
      <c r="AGX86" s="304"/>
      <c r="AGY86" s="304"/>
      <c r="AGZ86" s="304"/>
      <c r="AHA86" s="304"/>
      <c r="AHB86" s="304"/>
      <c r="AHC86" s="304"/>
      <c r="AHD86" s="304"/>
      <c r="AHE86" s="304"/>
      <c r="AHF86" s="304"/>
      <c r="AHG86" s="304"/>
      <c r="AHH86" s="304"/>
      <c r="AHI86" s="304"/>
      <c r="AHJ86" s="304"/>
      <c r="AHK86" s="304"/>
      <c r="AHL86" s="304"/>
      <c r="AHM86" s="304"/>
      <c r="AHN86" s="304"/>
      <c r="AHO86" s="304"/>
      <c r="AHP86" s="304"/>
      <c r="AHQ86" s="304"/>
      <c r="AHR86" s="304"/>
      <c r="AHS86" s="304"/>
      <c r="AHT86" s="304"/>
      <c r="AHU86" s="304"/>
      <c r="AHV86" s="304"/>
      <c r="AHW86" s="304"/>
      <c r="AHX86" s="304"/>
      <c r="AHY86" s="304"/>
      <c r="AHZ86" s="304"/>
      <c r="AIA86" s="304"/>
      <c r="AIB86" s="304"/>
      <c r="AIC86" s="304"/>
      <c r="AID86" s="304"/>
      <c r="AIE86" s="304"/>
      <c r="AIF86" s="304"/>
      <c r="AIG86" s="304"/>
      <c r="AIH86" s="304"/>
      <c r="AII86" s="304"/>
      <c r="AIJ86" s="304"/>
      <c r="AIK86" s="304"/>
      <c r="AIL86" s="304"/>
      <c r="AIM86" s="304"/>
      <c r="AIN86" s="304"/>
      <c r="AIO86" s="304"/>
      <c r="AIP86" s="304"/>
      <c r="AIQ86" s="304"/>
      <c r="AIR86" s="304"/>
      <c r="AIS86" s="304"/>
      <c r="AIT86" s="304"/>
      <c r="AIU86" s="304"/>
      <c r="AIV86" s="304"/>
      <c r="AIW86" s="304"/>
      <c r="AIX86" s="304"/>
      <c r="AIY86" s="304"/>
      <c r="AIZ86" s="304"/>
      <c r="AJA86" s="304"/>
      <c r="AJB86" s="304"/>
      <c r="AJC86" s="304"/>
      <c r="AJD86" s="304"/>
      <c r="AJE86" s="304"/>
      <c r="AJF86" s="304"/>
      <c r="AJG86" s="304"/>
      <c r="AJH86" s="304"/>
      <c r="AJI86" s="304"/>
      <c r="AJJ86" s="304"/>
      <c r="AJK86" s="304"/>
      <c r="AJL86" s="304"/>
      <c r="AJM86" s="304"/>
      <c r="AJN86" s="304"/>
      <c r="AJO86" s="304"/>
      <c r="AJP86" s="304"/>
      <c r="AJQ86" s="304"/>
      <c r="AJR86" s="304"/>
      <c r="AJS86" s="304"/>
      <c r="AJT86" s="304"/>
      <c r="AJU86" s="304"/>
      <c r="AJV86" s="304"/>
      <c r="AJW86" s="304"/>
      <c r="AJX86" s="304"/>
      <c r="AJY86" s="304"/>
      <c r="AJZ86" s="304"/>
      <c r="AKA86" s="304"/>
      <c r="AKB86" s="304"/>
      <c r="AKC86" s="304"/>
      <c r="AKD86" s="304"/>
      <c r="AKE86" s="304"/>
      <c r="AKF86" s="304"/>
      <c r="AKG86" s="304"/>
      <c r="AKH86" s="304"/>
      <c r="AKI86" s="304"/>
      <c r="AKJ86" s="304"/>
      <c r="AKK86" s="304"/>
      <c r="AKL86" s="304"/>
      <c r="AKM86" s="304"/>
      <c r="AKN86" s="304"/>
      <c r="AKO86" s="304"/>
      <c r="AKP86" s="304"/>
      <c r="AKQ86" s="304"/>
      <c r="AKR86" s="304"/>
      <c r="AKS86" s="304"/>
      <c r="AKT86" s="304"/>
      <c r="AKU86" s="304"/>
      <c r="AKV86" s="304"/>
      <c r="AKW86" s="304"/>
      <c r="AKX86" s="304"/>
      <c r="AKY86" s="304"/>
      <c r="AKZ86" s="304"/>
      <c r="ALA86" s="304"/>
      <c r="ALB86" s="304"/>
      <c r="ALC86" s="304"/>
      <c r="ALD86" s="304"/>
      <c r="ALE86" s="304"/>
      <c r="ALF86" s="304"/>
      <c r="ALG86" s="304"/>
      <c r="ALH86" s="304"/>
      <c r="ALI86" s="304"/>
      <c r="ALJ86" s="304"/>
      <c r="ALK86" s="304"/>
      <c r="ALL86" s="304"/>
      <c r="ALM86" s="304"/>
      <c r="ALN86" s="304"/>
      <c r="ALO86" s="304"/>
      <c r="ALP86" s="304"/>
      <c r="ALQ86" s="304"/>
      <c r="ALR86" s="304"/>
      <c r="ALS86" s="304"/>
      <c r="ALT86" s="304"/>
      <c r="ALU86" s="304"/>
      <c r="ALV86" s="304"/>
      <c r="ALW86" s="304"/>
      <c r="ALX86" s="304"/>
      <c r="ALY86" s="304"/>
      <c r="ALZ86" s="304"/>
      <c r="AMA86" s="304"/>
      <c r="AMB86" s="304"/>
      <c r="AMC86" s="304"/>
      <c r="AMD86" s="304"/>
      <c r="AME86" s="304"/>
      <c r="AMF86" s="304"/>
      <c r="AMG86" s="304"/>
      <c r="AMH86" s="304"/>
      <c r="AMI86" s="304"/>
      <c r="AMJ86" s="304"/>
    </row>
    <row r="87" spans="2:1024" ht="15.6" customHeight="1"/>
    <row r="88" spans="2:1024" ht="27.95" customHeight="1">
      <c r="B88" s="305" t="s">
        <v>276</v>
      </c>
      <c r="C88" s="306"/>
      <c r="D88" s="275"/>
      <c r="E88" s="275"/>
      <c r="F88" s="275"/>
      <c r="G88" s="275"/>
      <c r="H88" s="275"/>
      <c r="I88" s="275"/>
      <c r="J88" s="275"/>
      <c r="K88" s="275"/>
      <c r="L88" s="526" t="s">
        <v>277</v>
      </c>
      <c r="M88" s="526"/>
      <c r="N88" s="526"/>
      <c r="O88" s="526"/>
      <c r="P88" s="491" t="str">
        <f>I8</f>
        <v>Elève-1</v>
      </c>
      <c r="Q88" s="491"/>
      <c r="R88" s="491"/>
      <c r="S88" s="491"/>
      <c r="T88" s="491"/>
      <c r="U88" s="491"/>
      <c r="V88" s="491"/>
      <c r="W88" s="491"/>
    </row>
    <row r="89" spans="2:1024" ht="27.95" customHeight="1"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526" t="s">
        <v>278</v>
      </c>
      <c r="P89" s="526"/>
      <c r="Q89" s="527">
        <f>S8</f>
        <v>0</v>
      </c>
      <c r="R89" s="527"/>
      <c r="S89" s="275"/>
      <c r="T89" s="526"/>
      <c r="U89" s="526"/>
      <c r="V89" s="526"/>
      <c r="W89" s="526"/>
    </row>
    <row r="90" spans="2:1024" ht="27.95" customHeight="1">
      <c r="B90" s="526" t="s">
        <v>279</v>
      </c>
      <c r="C90" s="526"/>
      <c r="D90" s="528">
        <f>D1</f>
        <v>0</v>
      </c>
      <c r="E90" s="528"/>
      <c r="F90" s="275"/>
      <c r="G90" s="275"/>
      <c r="H90" s="275"/>
      <c r="I90" s="275"/>
      <c r="J90" s="275"/>
      <c r="K90" s="275"/>
      <c r="L90" s="275"/>
      <c r="M90" s="275"/>
      <c r="N90" s="275"/>
      <c r="O90" s="526" t="s">
        <v>280</v>
      </c>
      <c r="P90" s="526"/>
      <c r="Q90" s="529"/>
      <c r="R90" s="529"/>
      <c r="S90" s="529"/>
      <c r="T90" s="526"/>
      <c r="U90" s="526"/>
      <c r="V90" s="526"/>
      <c r="W90" s="526"/>
    </row>
    <row r="91" spans="2:1024" ht="27.4" customHeight="1"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526"/>
      <c r="U91" s="526"/>
      <c r="V91" s="526"/>
      <c r="W91" s="526"/>
    </row>
    <row r="92" spans="2:1024" ht="44.85" customHeight="1">
      <c r="B92" s="275"/>
      <c r="C92" s="275"/>
      <c r="D92" s="275"/>
      <c r="E92" s="275"/>
      <c r="F92" s="275"/>
      <c r="G92" s="275"/>
      <c r="H92" s="530" t="s">
        <v>281</v>
      </c>
      <c r="I92" s="530"/>
      <c r="J92" s="530"/>
      <c r="K92" s="530"/>
      <c r="L92" s="530"/>
      <c r="M92" s="530"/>
      <c r="N92" s="530"/>
      <c r="O92" s="530"/>
      <c r="P92" s="530"/>
      <c r="Q92" s="530"/>
      <c r="R92" s="275"/>
      <c r="S92" s="275"/>
      <c r="T92" s="526"/>
      <c r="U92" s="526"/>
      <c r="V92" s="526"/>
      <c r="W92" s="526"/>
    </row>
    <row r="93" spans="2:1024" ht="22.35" customHeight="1">
      <c r="T93" s="531"/>
      <c r="U93" s="531"/>
      <c r="V93" s="531"/>
    </row>
    <row r="94" spans="2:1024" ht="26.25" customHeight="1">
      <c r="B94" s="307"/>
      <c r="C94" s="308"/>
      <c r="D94" s="532" t="s">
        <v>282</v>
      </c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 t="s">
        <v>179</v>
      </c>
      <c r="Q94" s="532"/>
      <c r="R94" s="532"/>
      <c r="S94" s="532"/>
      <c r="T94" s="532"/>
      <c r="U94" s="532"/>
      <c r="V94" s="532"/>
    </row>
    <row r="95" spans="2:1024" ht="32.1" customHeight="1">
      <c r="B95" s="533"/>
      <c r="C95" s="534"/>
      <c r="D95" s="535" t="s">
        <v>283</v>
      </c>
      <c r="E95" s="536" t="s">
        <v>284</v>
      </c>
      <c r="F95" s="309" t="s">
        <v>285</v>
      </c>
      <c r="G95" s="536" t="s">
        <v>286</v>
      </c>
      <c r="H95" s="537" t="s">
        <v>285</v>
      </c>
      <c r="I95" s="537" t="s">
        <v>287</v>
      </c>
      <c r="J95" s="310" t="s">
        <v>288</v>
      </c>
      <c r="K95" s="535" t="s">
        <v>177</v>
      </c>
      <c r="L95" s="537" t="s">
        <v>289</v>
      </c>
      <c r="M95" s="538" t="s">
        <v>175</v>
      </c>
      <c r="N95" s="538" t="s">
        <v>290</v>
      </c>
      <c r="O95" s="538"/>
      <c r="P95" s="539" t="s">
        <v>186</v>
      </c>
      <c r="Q95" s="540" t="s">
        <v>187</v>
      </c>
      <c r="R95" s="541" t="s">
        <v>188</v>
      </c>
      <c r="S95" s="542" t="s">
        <v>189</v>
      </c>
      <c r="T95" s="542"/>
      <c r="U95" s="542" t="s">
        <v>190</v>
      </c>
      <c r="V95" s="542"/>
    </row>
    <row r="96" spans="2:1024" ht="32.1" customHeight="1">
      <c r="B96" s="533"/>
      <c r="C96" s="533"/>
      <c r="D96" s="533"/>
      <c r="E96" s="533"/>
      <c r="F96" s="311" t="s">
        <v>291</v>
      </c>
      <c r="G96" s="536"/>
      <c r="H96" s="536"/>
      <c r="I96" s="536"/>
      <c r="J96" s="312" t="s">
        <v>292</v>
      </c>
      <c r="K96" s="535"/>
      <c r="L96" s="535"/>
      <c r="M96" s="538"/>
      <c r="N96" s="538"/>
      <c r="O96" s="538"/>
      <c r="P96" s="539"/>
      <c r="Q96" s="539"/>
      <c r="R96" s="539"/>
      <c r="S96" s="539"/>
      <c r="T96" s="542"/>
      <c r="U96" s="542"/>
      <c r="V96" s="542"/>
    </row>
    <row r="97" spans="2:23" ht="21.2" customHeight="1">
      <c r="B97" s="313"/>
      <c r="C97" s="314" t="s">
        <v>293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543"/>
      <c r="O97" s="543"/>
      <c r="P97" s="315"/>
      <c r="Q97" s="315"/>
      <c r="R97" s="315"/>
      <c r="S97" s="543"/>
      <c r="T97" s="543"/>
      <c r="U97" s="543"/>
      <c r="V97" s="543"/>
    </row>
    <row r="98" spans="2:23" ht="21.2" customHeight="1">
      <c r="B98" s="313"/>
      <c r="C98" s="316" t="s">
        <v>294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544"/>
      <c r="O98" s="544"/>
      <c r="P98" s="317"/>
      <c r="Q98" s="317"/>
      <c r="R98" s="317"/>
      <c r="S98" s="544"/>
      <c r="T98" s="544"/>
      <c r="U98" s="544"/>
      <c r="V98" s="544"/>
    </row>
    <row r="99" spans="2:23" ht="21.2" customHeight="1">
      <c r="B99" s="313"/>
      <c r="C99" s="318" t="s">
        <v>295</v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545"/>
      <c r="O99" s="545"/>
      <c r="P99" s="319"/>
      <c r="Q99" s="319"/>
      <c r="R99" s="319"/>
      <c r="S99" s="545"/>
      <c r="T99" s="545"/>
      <c r="U99" s="545"/>
      <c r="V99" s="545"/>
    </row>
    <row r="100" spans="2:23" ht="21.2" customHeight="1">
      <c r="B100" s="313"/>
      <c r="C100" s="316" t="s">
        <v>296</v>
      </c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544"/>
      <c r="O100" s="544"/>
      <c r="P100" s="317"/>
      <c r="Q100" s="317"/>
      <c r="R100" s="317"/>
      <c r="S100" s="544"/>
      <c r="T100" s="544"/>
      <c r="U100" s="544"/>
      <c r="V100" s="544"/>
    </row>
    <row r="101" spans="2:23" ht="21.2" customHeight="1">
      <c r="B101" s="313"/>
      <c r="C101" s="318" t="s">
        <v>297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545"/>
      <c r="O101" s="545"/>
      <c r="P101" s="319"/>
      <c r="Q101" s="319"/>
      <c r="R101" s="319"/>
      <c r="S101" s="545"/>
      <c r="T101" s="545"/>
      <c r="U101" s="545"/>
      <c r="V101" s="545"/>
    </row>
    <row r="102" spans="2:23" ht="21.2" customHeight="1">
      <c r="B102" s="313"/>
      <c r="C102" s="316" t="s">
        <v>298</v>
      </c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544"/>
      <c r="O102" s="544"/>
      <c r="P102" s="317"/>
      <c r="Q102" s="317"/>
      <c r="R102" s="317"/>
      <c r="S102" s="544"/>
      <c r="T102" s="544"/>
      <c r="U102" s="544"/>
      <c r="V102" s="544"/>
    </row>
    <row r="103" spans="2:23" ht="21.2" customHeight="1">
      <c r="B103" s="313"/>
      <c r="C103" s="318" t="s">
        <v>299</v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545"/>
      <c r="O103" s="545"/>
      <c r="P103" s="319"/>
      <c r="Q103" s="319"/>
      <c r="R103" s="319"/>
      <c r="S103" s="545"/>
      <c r="T103" s="545"/>
      <c r="U103" s="545"/>
      <c r="V103" s="545"/>
    </row>
    <row r="104" spans="2:23" ht="21.2" customHeight="1">
      <c r="B104" s="313"/>
      <c r="C104" s="316" t="s">
        <v>300</v>
      </c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544"/>
      <c r="O104" s="544"/>
      <c r="P104" s="317"/>
      <c r="Q104" s="317"/>
      <c r="R104" s="317"/>
      <c r="S104" s="544"/>
      <c r="T104" s="544"/>
      <c r="U104" s="544"/>
      <c r="V104" s="544"/>
    </row>
    <row r="105" spans="2:23" ht="21.2" customHeight="1">
      <c r="B105" s="313"/>
      <c r="C105" s="318" t="s">
        <v>301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545"/>
      <c r="O105" s="545"/>
      <c r="P105" s="319"/>
      <c r="Q105" s="319"/>
      <c r="R105" s="319"/>
      <c r="S105" s="545"/>
      <c r="T105" s="545"/>
      <c r="U105" s="545"/>
      <c r="V105" s="545"/>
    </row>
    <row r="106" spans="2:23" ht="21.2" customHeight="1">
      <c r="B106" s="313"/>
      <c r="C106" s="316" t="s">
        <v>302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544"/>
      <c r="O106" s="544"/>
      <c r="P106" s="317"/>
      <c r="Q106" s="317"/>
      <c r="R106" s="317"/>
      <c r="S106" s="544"/>
      <c r="T106" s="544"/>
      <c r="U106" s="544"/>
      <c r="V106" s="544"/>
    </row>
    <row r="107" spans="2:23" ht="21.2" customHeight="1">
      <c r="B107" s="313"/>
      <c r="C107" s="318" t="s">
        <v>303</v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545"/>
      <c r="O107" s="545"/>
      <c r="P107" s="319"/>
      <c r="Q107" s="319"/>
      <c r="R107" s="319"/>
      <c r="S107" s="545"/>
      <c r="T107" s="545"/>
      <c r="U107" s="545"/>
      <c r="V107" s="545"/>
    </row>
    <row r="108" spans="2:23" ht="21.2" customHeight="1">
      <c r="B108" s="313"/>
      <c r="C108" s="316" t="s">
        <v>304</v>
      </c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544"/>
      <c r="O108" s="544"/>
      <c r="P108" s="317"/>
      <c r="Q108" s="317"/>
      <c r="R108" s="317"/>
      <c r="S108" s="544"/>
      <c r="T108" s="544"/>
      <c r="U108" s="544"/>
      <c r="V108" s="544"/>
    </row>
    <row r="109" spans="2:23" ht="38.65" customHeight="1"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</row>
    <row r="110" spans="2:23" ht="18.95" customHeight="1">
      <c r="B110" s="526" t="s">
        <v>196</v>
      </c>
      <c r="C110" s="526">
        <f>C1</f>
        <v>0</v>
      </c>
      <c r="D110" s="528">
        <f>D1</f>
        <v>0</v>
      </c>
      <c r="E110" s="528"/>
      <c r="F110" s="276"/>
      <c r="G110" s="276"/>
      <c r="H110" s="276"/>
      <c r="I110" s="276"/>
      <c r="J110" s="321"/>
      <c r="K110" s="321"/>
      <c r="L110" s="321"/>
      <c r="M110" s="321"/>
      <c r="N110" s="321"/>
      <c r="O110" s="322"/>
      <c r="P110" s="323"/>
      <c r="Q110" s="323"/>
      <c r="R110" s="323"/>
      <c r="S110" s="324"/>
      <c r="T110" s="275"/>
      <c r="U110" s="275"/>
      <c r="V110" s="275"/>
      <c r="W110" s="275"/>
    </row>
    <row r="111" spans="2:23" ht="15.75" customHeight="1">
      <c r="B111" s="546" t="s">
        <v>305</v>
      </c>
      <c r="C111" s="546"/>
      <c r="D111" s="546"/>
      <c r="E111" s="276"/>
      <c r="F111" s="276"/>
      <c r="G111" s="276"/>
      <c r="H111" s="276"/>
      <c r="I111" s="276"/>
      <c r="J111" s="277"/>
      <c r="K111" s="278" t="s">
        <v>267</v>
      </c>
      <c r="L111" s="279"/>
      <c r="M111" s="279"/>
      <c r="N111" s="279"/>
      <c r="O111" s="547" t="s">
        <v>306</v>
      </c>
      <c r="P111" s="547"/>
      <c r="Q111" s="547"/>
      <c r="R111" s="547"/>
      <c r="S111" s="547"/>
      <c r="T111" s="547"/>
      <c r="U111" s="275"/>
      <c r="V111" s="275"/>
      <c r="W111" s="275"/>
    </row>
    <row r="112" spans="2:23" ht="34.5" customHeight="1">
      <c r="B112" s="546"/>
      <c r="C112" s="546"/>
      <c r="D112" s="546"/>
      <c r="E112" s="276"/>
      <c r="F112" s="276"/>
      <c r="G112" s="276"/>
      <c r="H112" s="276"/>
      <c r="I112" s="281"/>
      <c r="J112" s="282" t="s">
        <v>268</v>
      </c>
      <c r="K112" s="282"/>
      <c r="L112" s="282"/>
      <c r="M112" s="282"/>
      <c r="N112" s="325"/>
      <c r="O112" s="547"/>
      <c r="P112" s="547"/>
      <c r="Q112" s="547"/>
      <c r="R112" s="547"/>
      <c r="S112" s="547"/>
      <c r="T112" s="547"/>
      <c r="U112" s="275"/>
      <c r="V112" s="275"/>
      <c r="W112" s="275"/>
    </row>
    <row r="113" spans="1:1024" ht="12.2" customHeight="1">
      <c r="B113" s="546"/>
      <c r="C113" s="546"/>
      <c r="D113" s="546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5"/>
      <c r="V113" s="275"/>
      <c r="W113" s="275"/>
    </row>
    <row r="114" spans="1:1024" ht="23.25" customHeight="1">
      <c r="A114" s="268"/>
      <c r="B114" s="326"/>
      <c r="C114" s="326"/>
      <c r="D114" s="326"/>
      <c r="E114" s="326"/>
      <c r="F114" s="326"/>
      <c r="G114" s="326"/>
      <c r="H114" s="326"/>
      <c r="I114" s="326"/>
      <c r="J114" s="326"/>
      <c r="K114" s="327" t="s">
        <v>307</v>
      </c>
      <c r="L114" s="326"/>
      <c r="M114" s="326"/>
      <c r="N114" s="326"/>
      <c r="O114" s="326"/>
      <c r="P114" s="326"/>
      <c r="Q114" s="326"/>
      <c r="R114" s="326"/>
      <c r="S114" s="326"/>
      <c r="T114" s="326"/>
      <c r="U114" s="328"/>
      <c r="V114" s="328"/>
      <c r="W114" s="328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71"/>
      <c r="AMI114" s="271"/>
      <c r="AMJ114" s="271"/>
    </row>
    <row r="115" spans="1:1024" ht="10.15" customHeight="1"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</row>
    <row r="116" spans="1:1024" ht="19.7" customHeight="1">
      <c r="B116" s="548" t="s">
        <v>308</v>
      </c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</row>
    <row r="117" spans="1:1024" ht="64.5" customHeight="1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  <c r="O117" s="549"/>
      <c r="P117" s="549"/>
      <c r="Q117" s="549"/>
      <c r="R117" s="549"/>
      <c r="S117" s="549"/>
      <c r="T117" s="549"/>
      <c r="U117" s="549"/>
      <c r="V117" s="549"/>
      <c r="W117" s="549"/>
    </row>
    <row r="118" spans="1:1024" ht="15" customHeight="1"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</row>
    <row r="119" spans="1:1024" ht="19.7" customHeight="1">
      <c r="B119" s="550" t="s">
        <v>309</v>
      </c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</row>
    <row r="120" spans="1:1024" ht="60.75" customHeight="1">
      <c r="B120" s="551" t="s">
        <v>310</v>
      </c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551"/>
      <c r="Z120" s="329"/>
    </row>
    <row r="121" spans="1:1024" ht="20.25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</row>
    <row r="122" spans="1:1024" ht="19.7" customHeight="1">
      <c r="B122" s="550" t="s">
        <v>311</v>
      </c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</row>
    <row r="123" spans="1:1024" ht="64.5" customHeight="1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</row>
    <row r="124" spans="1:1024" ht="15.75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</row>
    <row r="125" spans="1:1024" ht="19.7" customHeight="1">
      <c r="B125" s="552" t="s">
        <v>244</v>
      </c>
      <c r="C125" s="552" t="s">
        <v>244</v>
      </c>
      <c r="D125" s="552" t="s">
        <v>244</v>
      </c>
      <c r="E125" s="552" t="s">
        <v>244</v>
      </c>
      <c r="F125" s="552" t="s">
        <v>244</v>
      </c>
      <c r="G125" s="552" t="s">
        <v>244</v>
      </c>
      <c r="H125" s="552" t="s">
        <v>244</v>
      </c>
      <c r="I125" s="552" t="s">
        <v>244</v>
      </c>
      <c r="J125" s="552" t="s">
        <v>244</v>
      </c>
      <c r="K125" s="552" t="s">
        <v>244</v>
      </c>
      <c r="L125" s="552" t="s">
        <v>244</v>
      </c>
      <c r="M125" s="552" t="s">
        <v>244</v>
      </c>
      <c r="N125" s="552" t="s">
        <v>244</v>
      </c>
      <c r="O125" s="552" t="s">
        <v>244</v>
      </c>
      <c r="P125" s="552" t="s">
        <v>244</v>
      </c>
      <c r="Q125" s="552" t="s">
        <v>244</v>
      </c>
      <c r="R125" s="552" t="s">
        <v>244</v>
      </c>
      <c r="S125" s="552" t="s">
        <v>244</v>
      </c>
      <c r="T125" s="552" t="s">
        <v>244</v>
      </c>
      <c r="U125" s="552" t="s">
        <v>244</v>
      </c>
      <c r="V125" s="552" t="s">
        <v>244</v>
      </c>
      <c r="W125" s="552" t="s">
        <v>244</v>
      </c>
    </row>
    <row r="126" spans="1:1024" ht="61.7" customHeight="1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</row>
    <row r="127" spans="1:1024" ht="17.25" customHeight="1"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</row>
    <row r="128" spans="1:1024" ht="27.2" customHeight="1">
      <c r="B128" s="181"/>
      <c r="C128" s="553" t="s">
        <v>312</v>
      </c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53"/>
      <c r="R128" s="553"/>
      <c r="S128" s="553"/>
      <c r="T128" s="553"/>
    </row>
    <row r="129" ht="4.5" customHeight="1"/>
    <row r="139" ht="15.75" customHeight="1"/>
  </sheetData>
  <mergeCells count="227">
    <mergeCell ref="B123:W123"/>
    <mergeCell ref="B125:W125"/>
    <mergeCell ref="B126:W126"/>
    <mergeCell ref="C128:T128"/>
    <mergeCell ref="B110:C110"/>
    <mergeCell ref="D110:E110"/>
    <mergeCell ref="B111:D113"/>
    <mergeCell ref="O111:T112"/>
    <mergeCell ref="B116:W116"/>
    <mergeCell ref="B117:W117"/>
    <mergeCell ref="B119:W119"/>
    <mergeCell ref="B120:W120"/>
    <mergeCell ref="B122:W122"/>
    <mergeCell ref="N106:O106"/>
    <mergeCell ref="S106:T106"/>
    <mergeCell ref="U106:V106"/>
    <mergeCell ref="N107:O107"/>
    <mergeCell ref="S107:T107"/>
    <mergeCell ref="U107:V107"/>
    <mergeCell ref="N108:O108"/>
    <mergeCell ref="S108:T108"/>
    <mergeCell ref="U108:V108"/>
    <mergeCell ref="N103:O103"/>
    <mergeCell ref="S103:T103"/>
    <mergeCell ref="U103:V103"/>
    <mergeCell ref="N104:O104"/>
    <mergeCell ref="S104:T104"/>
    <mergeCell ref="U104:V104"/>
    <mergeCell ref="N105:O105"/>
    <mergeCell ref="S105:T105"/>
    <mergeCell ref="U105:V105"/>
    <mergeCell ref="N100:O100"/>
    <mergeCell ref="S100:T100"/>
    <mergeCell ref="U100:V100"/>
    <mergeCell ref="N101:O101"/>
    <mergeCell ref="S101:T101"/>
    <mergeCell ref="U101:V101"/>
    <mergeCell ref="N102:O102"/>
    <mergeCell ref="S102:T102"/>
    <mergeCell ref="U102:V102"/>
    <mergeCell ref="N97:O97"/>
    <mergeCell ref="S97:T97"/>
    <mergeCell ref="U97:V97"/>
    <mergeCell ref="N98:O98"/>
    <mergeCell ref="S98:T98"/>
    <mergeCell ref="U98:V98"/>
    <mergeCell ref="N99:O99"/>
    <mergeCell ref="S99:T99"/>
    <mergeCell ref="U99:V99"/>
    <mergeCell ref="H92:Q92"/>
    <mergeCell ref="T92:W92"/>
    <mergeCell ref="T93:V93"/>
    <mergeCell ref="D94:O94"/>
    <mergeCell ref="P94:V94"/>
    <mergeCell ref="B95:B96"/>
    <mergeCell ref="C95:C96"/>
    <mergeCell ref="D95:D96"/>
    <mergeCell ref="E95:E96"/>
    <mergeCell ref="G95:G96"/>
    <mergeCell ref="H95:H96"/>
    <mergeCell ref="I95:I96"/>
    <mergeCell ref="K95:K96"/>
    <mergeCell ref="L95:L96"/>
    <mergeCell ref="M95:M96"/>
    <mergeCell ref="N95:O96"/>
    <mergeCell ref="P95:P96"/>
    <mergeCell ref="Q95:Q96"/>
    <mergeCell ref="R95:R96"/>
    <mergeCell ref="S95:T96"/>
    <mergeCell ref="U95:V96"/>
    <mergeCell ref="O89:P89"/>
    <mergeCell ref="Q89:R89"/>
    <mergeCell ref="T89:W89"/>
    <mergeCell ref="B90:C90"/>
    <mergeCell ref="D90:E90"/>
    <mergeCell ref="O90:P90"/>
    <mergeCell ref="Q90:S90"/>
    <mergeCell ref="T90:W90"/>
    <mergeCell ref="T91:W91"/>
    <mergeCell ref="C80:H80"/>
    <mergeCell ref="M80:T80"/>
    <mergeCell ref="C81:H81"/>
    <mergeCell ref="M81:T81"/>
    <mergeCell ref="C82:H82"/>
    <mergeCell ref="C83:H83"/>
    <mergeCell ref="C85:H85"/>
    <mergeCell ref="C86:H86"/>
    <mergeCell ref="L88:O88"/>
    <mergeCell ref="P88:W88"/>
    <mergeCell ref="C75:H75"/>
    <mergeCell ref="M75:T75"/>
    <mergeCell ref="C76:H76"/>
    <mergeCell ref="C77:H77"/>
    <mergeCell ref="M77:T77"/>
    <mergeCell ref="C78:H78"/>
    <mergeCell ref="M78:T78"/>
    <mergeCell ref="C79:H79"/>
    <mergeCell ref="M79:T79"/>
    <mergeCell ref="U69:W69"/>
    <mergeCell ref="C71:H71"/>
    <mergeCell ref="M71:T71"/>
    <mergeCell ref="C72:H72"/>
    <mergeCell ref="M72:T72"/>
    <mergeCell ref="C73:H73"/>
    <mergeCell ref="M73:T73"/>
    <mergeCell ref="C74:H74"/>
    <mergeCell ref="M74:T74"/>
    <mergeCell ref="B61:W61"/>
    <mergeCell ref="B62:I62"/>
    <mergeCell ref="J62:O62"/>
    <mergeCell ref="P62:W62"/>
    <mergeCell ref="B63:I63"/>
    <mergeCell ref="J63:O63"/>
    <mergeCell ref="P63:W63"/>
    <mergeCell ref="U65:W67"/>
    <mergeCell ref="B68:D68"/>
    <mergeCell ref="Q68:W68"/>
    <mergeCell ref="B55:J55"/>
    <mergeCell ref="L55:Q55"/>
    <mergeCell ref="R55:S55"/>
    <mergeCell ref="T55:W55"/>
    <mergeCell ref="B56:J59"/>
    <mergeCell ref="L56:W58"/>
    <mergeCell ref="L59:N59"/>
    <mergeCell ref="P59:R59"/>
    <mergeCell ref="T59:V59"/>
    <mergeCell ref="B50:H50"/>
    <mergeCell ref="I50:O50"/>
    <mergeCell ref="Q50:W50"/>
    <mergeCell ref="B52:L52"/>
    <mergeCell ref="O52:W52"/>
    <mergeCell ref="B53:I53"/>
    <mergeCell ref="K53:L53"/>
    <mergeCell ref="O53:S53"/>
    <mergeCell ref="T53:W53"/>
    <mergeCell ref="B47:H47"/>
    <mergeCell ref="I47:O47"/>
    <mergeCell ref="Q47:W47"/>
    <mergeCell ref="B48:H48"/>
    <mergeCell ref="I48:O48"/>
    <mergeCell ref="Q48:W48"/>
    <mergeCell ref="B49:H49"/>
    <mergeCell ref="I49:O49"/>
    <mergeCell ref="Q49:W49"/>
    <mergeCell ref="V42:W42"/>
    <mergeCell ref="B44:N44"/>
    <mergeCell ref="P44:W44"/>
    <mergeCell ref="B45:C45"/>
    <mergeCell ref="D45:E45"/>
    <mergeCell ref="I45:O45"/>
    <mergeCell ref="B46:H46"/>
    <mergeCell ref="I46:O46"/>
    <mergeCell ref="Q46:W46"/>
    <mergeCell ref="F39:G39"/>
    <mergeCell ref="H39:I39"/>
    <mergeCell ref="M39:N39"/>
    <mergeCell ref="F40:G40"/>
    <mergeCell ref="H40:I40"/>
    <mergeCell ref="M40:N40"/>
    <mergeCell ref="F42:J42"/>
    <mergeCell ref="M42:Q42"/>
    <mergeCell ref="S42:T42"/>
    <mergeCell ref="B35:H35"/>
    <mergeCell ref="I35:R35"/>
    <mergeCell ref="T35:V35"/>
    <mergeCell ref="B36:H36"/>
    <mergeCell ref="I36:R36"/>
    <mergeCell ref="T36:V36"/>
    <mergeCell ref="B37:H37"/>
    <mergeCell ref="I37:R37"/>
    <mergeCell ref="B38:C38"/>
    <mergeCell ref="D38:E38"/>
    <mergeCell ref="F38:I38"/>
    <mergeCell ref="J38:K38"/>
    <mergeCell ref="L38:N38"/>
    <mergeCell ref="O38:P38"/>
    <mergeCell ref="Q38:R38"/>
    <mergeCell ref="S38:W38"/>
    <mergeCell ref="B32:H32"/>
    <mergeCell ref="I32:R32"/>
    <mergeCell ref="T32:V32"/>
    <mergeCell ref="B33:H33"/>
    <mergeCell ref="I33:R33"/>
    <mergeCell ref="T33:V33"/>
    <mergeCell ref="B34:H34"/>
    <mergeCell ref="I34:R34"/>
    <mergeCell ref="T34:V34"/>
    <mergeCell ref="B26:C26"/>
    <mergeCell ref="D26:E26"/>
    <mergeCell ref="S26:U27"/>
    <mergeCell ref="B28:I28"/>
    <mergeCell ref="B30:H30"/>
    <mergeCell ref="I30:R30"/>
    <mergeCell ref="T30:V30"/>
    <mergeCell ref="B31:H31"/>
    <mergeCell ref="I31:R31"/>
    <mergeCell ref="T31:V31"/>
    <mergeCell ref="B19:D19"/>
    <mergeCell ref="F19:I19"/>
    <mergeCell ref="L19:W23"/>
    <mergeCell ref="B20:D20"/>
    <mergeCell ref="F20:I20"/>
    <mergeCell ref="B21:D21"/>
    <mergeCell ref="F21:I21"/>
    <mergeCell ref="B22:D22"/>
    <mergeCell ref="F22:I22"/>
    <mergeCell ref="B23:D23"/>
    <mergeCell ref="E23:J23"/>
    <mergeCell ref="B13:J13"/>
    <mergeCell ref="L13:W13"/>
    <mergeCell ref="B14:J14"/>
    <mergeCell ref="L14:W16"/>
    <mergeCell ref="B16:J16"/>
    <mergeCell ref="B17:D17"/>
    <mergeCell ref="F17:I17"/>
    <mergeCell ref="B18:D18"/>
    <mergeCell ref="F18:I18"/>
    <mergeCell ref="L18:W18"/>
    <mergeCell ref="B1:C1"/>
    <mergeCell ref="D1:E1"/>
    <mergeCell ref="B3:D5"/>
    <mergeCell ref="B8:H8"/>
    <mergeCell ref="I8:O8"/>
    <mergeCell ref="P8:R8"/>
    <mergeCell ref="S8:U8"/>
    <mergeCell ref="B10:W10"/>
    <mergeCell ref="B11:W11"/>
  </mergeCells>
  <hyperlinks>
    <hyperlink ref="F42" r:id="rId1"/>
    <hyperlink ref="S42" r:id="rId2"/>
    <hyperlink ref="V42" r:id="rId3"/>
  </hyperlinks>
  <pageMargins left="0.327777777777778" right="0.16250000000000001" top="0.188194444444444" bottom="0.15" header="0.511811023622047" footer="0.511811023622047"/>
  <pageSetup paperSize="77" orientation="portrait" horizontalDpi="300" verticalDpi="300"/>
  <rowBreaks count="1" manualBreakCount="1">
    <brk id="25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>
          <x14:formula1>
            <xm:f>Entrée_des_observations!$A$5:$A$49</xm:f>
          </x14:formula1>
          <x14:formula2>
            <xm:f>0</xm:f>
          </x14:formula2>
          <xm:sqref>I8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636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22</vt:i4>
      </vt:variant>
    </vt:vector>
  </HeadingPairs>
  <TitlesOfParts>
    <vt:vector size="48" baseType="lpstr">
      <vt:lpstr>Accueil</vt:lpstr>
      <vt:lpstr>Entrée_des_observations</vt:lpstr>
      <vt:lpstr>Récapitulatif_classe</vt:lpstr>
      <vt:lpstr>Stratégies_pédagogiques</vt:lpstr>
      <vt:lpstr>Fiche_profil_classe</vt:lpstr>
      <vt:lpstr>Suivi_élève_1</vt:lpstr>
      <vt:lpstr>Suivi_élève_2</vt:lpstr>
      <vt:lpstr>Suivi_élève_3</vt:lpstr>
      <vt:lpstr>Suivi_élève_4</vt:lpstr>
      <vt:lpstr>Suivi_élève_5</vt:lpstr>
      <vt:lpstr>Suivi_élève_6</vt:lpstr>
      <vt:lpstr>Suivi_élève_7</vt:lpstr>
      <vt:lpstr>Suivi_élève_8</vt:lpstr>
      <vt:lpstr>Suivi_élève_9</vt:lpstr>
      <vt:lpstr>Suivi_élève_10</vt:lpstr>
      <vt:lpstr>Suivi_élève_11</vt:lpstr>
      <vt:lpstr>Suivi_élève_12</vt:lpstr>
      <vt:lpstr>Suivi_élève_13</vt:lpstr>
      <vt:lpstr>Suivi_élève_14</vt:lpstr>
      <vt:lpstr>Suivi_élève_15</vt:lpstr>
      <vt:lpstr>Suivi_élève_16</vt:lpstr>
      <vt:lpstr>Suivi_élève_17</vt:lpstr>
      <vt:lpstr>Suivi_élève_18</vt:lpstr>
      <vt:lpstr>Suivi_élève_19</vt:lpstr>
      <vt:lpstr>Suivi_élève_20</vt:lpstr>
      <vt:lpstr>bilan_socle</vt:lpstr>
      <vt:lpstr>Suivi_élève_1!fragilité</vt:lpstr>
      <vt:lpstr>Suivi_élève_10!fragilité</vt:lpstr>
      <vt:lpstr>Suivi_élève_11!fragilité</vt:lpstr>
      <vt:lpstr>Suivi_élève_12!fragilité</vt:lpstr>
      <vt:lpstr>Suivi_élève_13!fragilité</vt:lpstr>
      <vt:lpstr>Suivi_élève_14!fragilité</vt:lpstr>
      <vt:lpstr>Suivi_élève_15!fragilité</vt:lpstr>
      <vt:lpstr>Suivi_élève_16!fragilité</vt:lpstr>
      <vt:lpstr>Suivi_élève_17!fragilité</vt:lpstr>
      <vt:lpstr>Suivi_élève_18!fragilité</vt:lpstr>
      <vt:lpstr>Suivi_élève_19!fragilité</vt:lpstr>
      <vt:lpstr>Suivi_élève_2!fragilité</vt:lpstr>
      <vt:lpstr>Suivi_élève_20!fragilité</vt:lpstr>
      <vt:lpstr>Suivi_élève_3!fragilité</vt:lpstr>
      <vt:lpstr>Suivi_élève_4!fragilité</vt:lpstr>
      <vt:lpstr>Suivi_élève_5!fragilité</vt:lpstr>
      <vt:lpstr>Suivi_élève_6!fragilité</vt:lpstr>
      <vt:lpstr>Suivi_élève_7!fragilité</vt:lpstr>
      <vt:lpstr>Suivi_élève_8!fragilité</vt:lpstr>
      <vt:lpstr>Suivi_élève_9!fragilité</vt:lpstr>
      <vt:lpstr>bilan_socle!Print_Area</vt:lpstr>
      <vt:lpstr>Entrée_des_observations!Print_Area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Déborah Ysewyn</dc:creator>
  <dc:description/>
  <cp:lastModifiedBy>Delphine Jacobus</cp:lastModifiedBy>
  <cp:revision>58</cp:revision>
  <cp:lastPrinted>2024-04-10T12:21:04Z</cp:lastPrinted>
  <dcterms:created xsi:type="dcterms:W3CDTF">2021-01-12T10:23:01Z</dcterms:created>
  <dcterms:modified xsi:type="dcterms:W3CDTF">2024-04-10T12:21:35Z</dcterms:modified>
  <dc:language>fr-FR</dc:language>
</cp:coreProperties>
</file>